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2"/>
  <workbookPr codeName="ThisWorkbook" defaultThemeVersion="166925"/>
  <mc:AlternateContent xmlns:mc="http://schemas.openxmlformats.org/markup-compatibility/2006">
    <mc:Choice Requires="x15">
      <x15ac:absPath xmlns:x15ac="http://schemas.microsoft.com/office/spreadsheetml/2010/11/ac" url="C:\Users\User-01\Desktop\Εργασίες σε εξέλιξη\Δήμος Νάουσας 2022\Δήμος Νάουσας 2022 - Εκτύπωση\Δήμος Νάουσας 2022 - Οριστικά αρχεία επεξεργάσιμα\"/>
    </mc:Choice>
  </mc:AlternateContent>
  <xr:revisionPtr revIDLastSave="0" documentId="8_{7CE524EB-C6FC-4C8F-8612-2B8DA55DE34B}" xr6:coauthVersionLast="47" xr6:coauthVersionMax="47" xr10:uidLastSave="{00000000-0000-0000-0000-000000000000}"/>
  <bookViews>
    <workbookView xWindow="-108" yWindow="-108" windowWidth="23256" windowHeight="12456" tabRatio="747" xr2:uid="{00000000-000D-0000-FFFF-FFFF00000000}"/>
  </bookViews>
  <sheets>
    <sheet name="Ισολογισμός 2022 προς έγκριση" sheetId="21" r:id="rId1"/>
    <sheet name="Γενική εκμετάλλευση 2018" sheetId="22" state="hidden" r:id="rId2"/>
    <sheet name="Ισοζύγιο ΓΛ" sheetId="23" state="hidden" r:id="rId3"/>
    <sheet name="Δείκτης ρευστότητας" sheetId="24" state="hidden" r:id="rId4"/>
  </sheets>
  <definedNames>
    <definedName name="_xlnm.Print_Area" localSheetId="0">'Ισολογισμός 2022 προς έγκριση'!$B$2:$X$105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21" l="1"/>
  <c r="I77" i="21"/>
  <c r="I76" i="21" l="1"/>
  <c r="I79" i="21" l="1"/>
  <c r="G99" i="21" l="1"/>
  <c r="G47" i="21" l="1"/>
  <c r="G52" i="21" l="1"/>
  <c r="M52" i="21"/>
  <c r="I24" i="21" l="1"/>
  <c r="W45" i="21" l="1"/>
  <c r="W35" i="21"/>
  <c r="W37" i="21" s="1"/>
  <c r="W30" i="21"/>
  <c r="W31" i="21" s="1"/>
  <c r="W23" i="21"/>
  <c r="W16" i="21"/>
  <c r="M99" i="21"/>
  <c r="O99" i="21" s="1"/>
  <c r="K95" i="21"/>
  <c r="M96" i="21" s="1"/>
  <c r="M91" i="21"/>
  <c r="M86" i="21"/>
  <c r="O86" i="21" s="1"/>
  <c r="O83" i="21"/>
  <c r="O79" i="21"/>
  <c r="O77" i="21"/>
  <c r="O76" i="21"/>
  <c r="G86" i="21"/>
  <c r="O78" i="21" l="1"/>
  <c r="O80" i="21" s="1"/>
  <c r="O84" i="21" s="1"/>
  <c r="O87" i="21" s="1"/>
  <c r="W46" i="21"/>
  <c r="O96" i="21"/>
  <c r="I86" i="21"/>
  <c r="O97" i="21" l="1"/>
  <c r="O100" i="21" s="1"/>
  <c r="O102" i="21" s="1"/>
  <c r="O104" i="21" s="1"/>
  <c r="W73" i="21"/>
  <c r="W22" i="21" s="1"/>
  <c r="W24" i="21" s="1"/>
  <c r="W25" i="21" s="1"/>
  <c r="G96" i="21" l="1"/>
  <c r="I96" i="21" s="1"/>
  <c r="I35" i="21" l="1"/>
  <c r="U45" i="21" l="1"/>
  <c r="G28" i="21"/>
  <c r="I27" i="21" l="1"/>
  <c r="E28" i="21"/>
  <c r="I14" i="21"/>
  <c r="I50" i="21"/>
  <c r="I19" i="21" l="1"/>
  <c r="I83" i="21" l="1"/>
  <c r="B66" i="22" l="1"/>
  <c r="B73" i="22" s="1"/>
  <c r="B63" i="22"/>
  <c r="G17" i="22" l="1"/>
  <c r="G12" i="22"/>
  <c r="H1837" i="23" l="1"/>
  <c r="F1837" i="23"/>
  <c r="B65" i="22" l="1"/>
  <c r="B72" i="22" s="1"/>
  <c r="B74" i="22" l="1"/>
  <c r="G13" i="22" l="1"/>
  <c r="B64" i="22"/>
  <c r="B58" i="22" l="1"/>
  <c r="B44" i="22"/>
  <c r="B62" i="22" l="1"/>
  <c r="G18" i="22" l="1"/>
  <c r="B42" i="22" l="1"/>
  <c r="G11" i="22" l="1"/>
  <c r="B40" i="22" l="1"/>
  <c r="B39" i="22"/>
  <c r="G10" i="22"/>
  <c r="B41" i="22" l="1"/>
  <c r="W75" i="21"/>
  <c r="W77" i="21" s="1"/>
  <c r="U74" i="21" s="1"/>
  <c r="U23" i="21" s="1"/>
  <c r="B59" i="22" l="1"/>
  <c r="I37" i="21" l="1"/>
  <c r="I39" i="21" l="1"/>
  <c r="D64" i="22"/>
  <c r="D63" i="22"/>
  <c r="D62" i="22"/>
  <c r="D58" i="22"/>
  <c r="I18" i="22"/>
  <c r="I17" i="22"/>
  <c r="I12" i="22"/>
  <c r="I11" i="22"/>
  <c r="I10" i="22"/>
  <c r="I8" i="22"/>
  <c r="D44" i="22"/>
  <c r="D43" i="22"/>
  <c r="D42" i="22"/>
  <c r="D41" i="22"/>
  <c r="D40" i="22"/>
  <c r="D39" i="22"/>
  <c r="D19" i="22"/>
  <c r="W65" i="21" l="1"/>
  <c r="W67" i="21" l="1"/>
  <c r="G14" i="22" l="1"/>
  <c r="I14" i="22"/>
  <c r="D67" i="22" l="1"/>
  <c r="I20" i="22"/>
  <c r="D48" i="22"/>
  <c r="D33" i="22"/>
  <c r="D22" i="22"/>
  <c r="D14" i="22"/>
  <c r="D24" i="22" l="1"/>
  <c r="D35" i="22" s="1"/>
  <c r="D50" i="22" s="1"/>
  <c r="D52" i="22" s="1"/>
  <c r="D78" i="22" s="1"/>
  <c r="I22" i="22"/>
  <c r="D77" i="22" s="1"/>
  <c r="D79" i="22" l="1"/>
  <c r="D53" i="22"/>
  <c r="D54" i="22" s="1"/>
  <c r="D69" i="22" l="1"/>
  <c r="B67" i="22"/>
  <c r="I48" i="21"/>
  <c r="I56" i="21" s="1"/>
  <c r="I60" i="21" s="1"/>
  <c r="B48" i="22" l="1"/>
  <c r="U65" i="21" l="1"/>
  <c r="C2" i="24" s="1"/>
  <c r="C6" i="24" s="1"/>
  <c r="U31" i="21"/>
  <c r="I65" i="21"/>
  <c r="I25" i="21"/>
  <c r="B22" i="22"/>
  <c r="I15" i="21"/>
  <c r="U37" i="21"/>
  <c r="U46" i="21" s="1"/>
  <c r="U16" i="21"/>
  <c r="I10" i="21"/>
  <c r="I26" i="21"/>
  <c r="I23" i="21"/>
  <c r="I22" i="21"/>
  <c r="I21" i="21"/>
  <c r="I20" i="21"/>
  <c r="I18" i="21"/>
  <c r="I17" i="21"/>
  <c r="I16" i="21"/>
  <c r="B33" i="22"/>
  <c r="B14" i="22"/>
  <c r="G20" i="22"/>
  <c r="I28" i="21" l="1"/>
  <c r="B24" i="22"/>
  <c r="B35" i="22" s="1"/>
  <c r="B50" i="22" s="1"/>
  <c r="G22" i="22"/>
  <c r="I40" i="21" l="1"/>
  <c r="I67" i="21" s="1"/>
  <c r="I99" i="21"/>
  <c r="C1" i="24"/>
  <c r="C5" i="24" s="1"/>
  <c r="E5" i="24" s="1"/>
  <c r="G54" i="22"/>
  <c r="B77" i="22"/>
  <c r="I54" i="22"/>
  <c r="B52" i="22"/>
  <c r="I78" i="21"/>
  <c r="I80" i="21" s="1"/>
  <c r="E1" i="24" l="1"/>
  <c r="B53" i="22"/>
  <c r="B54" i="22" s="1"/>
  <c r="B78" i="22"/>
  <c r="B79" i="22" s="1"/>
  <c r="I84" i="21"/>
  <c r="I87" i="21" s="1"/>
  <c r="B69" i="22"/>
  <c r="I97" i="21" l="1"/>
  <c r="I100" i="21" s="1"/>
  <c r="I102" i="21" s="1"/>
  <c r="U73" i="21" l="1"/>
  <c r="U22" i="21" s="1"/>
  <c r="I104" i="21"/>
  <c r="B70" i="22"/>
  <c r="U24" i="21" l="1"/>
  <c r="U75" i="21"/>
  <c r="U77" i="21" s="1"/>
  <c r="U25" i="21" l="1"/>
  <c r="U67" i="21" s="1"/>
</calcChain>
</file>

<file path=xl/sharedStrings.xml><?xml version="1.0" encoding="utf-8"?>
<sst xmlns="http://schemas.openxmlformats.org/spreadsheetml/2006/main" count="4201" uniqueCount="3729">
  <si>
    <t>Οικονομικές καταστάσεις χρήσεως 2022</t>
  </si>
  <si>
    <t>12η ΧΡΗΣΗ  (1 ΙΑΝΟΥΑΡΙΟΥ - 31 ΔΕΚΕΜΒΡΙΟΥ 2022)</t>
  </si>
  <si>
    <t>(ΒΑΣΕΙ Π.Δ.315/30-12-1999 - ΠΟΣΑ ΣΕ ΕΥΡΩ)</t>
  </si>
  <si>
    <t>ΙΣΟΛΟΓΙΣΜΟΣ ΤΗΣ 31ης ΔΕΚΕΜΒΡΙΟΥ 2022</t>
  </si>
  <si>
    <r>
      <rPr>
        <b/>
        <sz val="30"/>
        <rFont val="Arial"/>
        <family val="2"/>
        <charset val="161"/>
      </rPr>
      <t xml:space="preserve">  </t>
    </r>
    <r>
      <rPr>
        <b/>
        <u/>
        <sz val="30"/>
        <rFont val="Arial"/>
        <family val="2"/>
        <charset val="161"/>
      </rPr>
      <t>ΕΝΕΡΓΗΤΙΚΟ</t>
    </r>
  </si>
  <si>
    <t>ΠΑΘΗΤΙΚΟ</t>
  </si>
  <si>
    <t>Ποσά κλειόμενης χρήσεως 2022</t>
  </si>
  <si>
    <t>Ποσά προηγούμενης χρήσεως 2021</t>
  </si>
  <si>
    <t>Ποσά κλειόμ. χρήσεως 2022</t>
  </si>
  <si>
    <t>Ποσά προηγ. χρήσεως 2021</t>
  </si>
  <si>
    <t>Αξία κτήσεως</t>
  </si>
  <si>
    <t>Αποσβέσεις</t>
  </si>
  <si>
    <t>Αναπόσβ.αξία</t>
  </si>
  <si>
    <t>Α. ΙΔΙΑ ΚΕΦΑΛΑΙΑ</t>
  </si>
  <si>
    <t xml:space="preserve">  Β. ΕΞΟΔΑ ΕΓΚΑΤΑΣΤΑΣΕΩΣ</t>
  </si>
  <si>
    <t>Ι. Κεφάλαιο</t>
  </si>
  <si>
    <t>4.</t>
  </si>
  <si>
    <t>Λοιπά έξοδα εγκαταστάσεως</t>
  </si>
  <si>
    <t xml:space="preserve">ΙΙ. Διαφορές αναπροσαρμογής και επιχορηγήσεις </t>
  </si>
  <si>
    <t xml:space="preserve">  Γ. ΠΑΓΙΟ ΕΝΕΡΓΗΤΙΚΟ</t>
  </si>
  <si>
    <t>επενδύσεων - Δωρεές παγίων</t>
  </si>
  <si>
    <t>ΙΙ. Ενσώματες ακινητοποιήσεις</t>
  </si>
  <si>
    <t>1.</t>
  </si>
  <si>
    <t>Διαφορές από αναπροσαρμογή αξίας τίτλων</t>
  </si>
  <si>
    <t xml:space="preserve">1. </t>
  </si>
  <si>
    <t>Γήπεδα - Οικόπεδα</t>
  </si>
  <si>
    <t>-</t>
  </si>
  <si>
    <t>3.</t>
  </si>
  <si>
    <t>Δωρεές παγίων</t>
  </si>
  <si>
    <t>1α.</t>
  </si>
  <si>
    <t>Πλατείες-Πάρκα-Παιδότοποι κοινής χρήσεως</t>
  </si>
  <si>
    <t xml:space="preserve">Επιχορηγήσεις επενδύσεων </t>
  </si>
  <si>
    <t>1β.</t>
  </si>
  <si>
    <t>Οδοί - Οδοστρώματα κοινής χρήσεως</t>
  </si>
  <si>
    <t>1γ.</t>
  </si>
  <si>
    <t>Πεζοδρόμια κοινής χρήσεως</t>
  </si>
  <si>
    <t>1δ.</t>
  </si>
  <si>
    <t>Μνημεία</t>
  </si>
  <si>
    <t>ΙΙΙ. Αποθεματικά κεφάλαια</t>
  </si>
  <si>
    <t>2.</t>
  </si>
  <si>
    <t>Ορυχεία - Μεταλλεία - Λατομεία - Αγροί - Φυτείες - Δάση</t>
  </si>
  <si>
    <t>Ειδικά αποθεματικά</t>
  </si>
  <si>
    <t>Κτίρια και τεχνικά έργα</t>
  </si>
  <si>
    <t>3α.</t>
  </si>
  <si>
    <t xml:space="preserve">Κτιριακές εγκαταστάσεις κοινής χρήσεως </t>
  </si>
  <si>
    <t>IV. Αποτελέσματα εις νέο</t>
  </si>
  <si>
    <t>3β.</t>
  </si>
  <si>
    <t>Εγκ/σεις ηλεκτροφωτισμού κοινής χρήσεως</t>
  </si>
  <si>
    <t>Υπόλοιπο ελλείμματος-πλεονάσματος χρήσεως εις νέο</t>
  </si>
  <si>
    <t>3γ.</t>
  </si>
  <si>
    <t>Λοιπές μόνιμες εγκαταστάσεις κοινής χρήσεως</t>
  </si>
  <si>
    <t>Υπόλοιπο ελλείμματος προηγ. χρήσεων εις νέο</t>
  </si>
  <si>
    <r>
      <t xml:space="preserve">Μηχανήματα - Τεχνικές εγκαταστάσεις </t>
    </r>
    <r>
      <rPr>
        <sz val="25"/>
        <rFont val="Calibri"/>
        <family val="2"/>
        <charset val="161"/>
      </rPr>
      <t>&amp;</t>
    </r>
    <r>
      <rPr>
        <sz val="25"/>
        <rFont val="Arial"/>
        <family val="2"/>
        <charset val="161"/>
      </rPr>
      <t xml:space="preserve"> λοιπός μηχ/κός εξοπλισμός</t>
    </r>
  </si>
  <si>
    <t>5.</t>
  </si>
  <si>
    <t>Μεταφορικά μέσα</t>
  </si>
  <si>
    <t>Σύνολο ιδίων κεφαλαίων (ΑΙ + AII +ΑΙΙΙ + ΑΙV)</t>
  </si>
  <si>
    <t>6.</t>
  </si>
  <si>
    <t>Έπιπλα και λοιπός εξοπλισμός</t>
  </si>
  <si>
    <t>7.</t>
  </si>
  <si>
    <t>Ακινητοποιήσεις υπό εκτέλεση και προκαταβολές</t>
  </si>
  <si>
    <t>Β. ΠΡΟΒΛΕΨΕΙΣ</t>
  </si>
  <si>
    <t>Σύνολο ακινητοποιήσεων (Γ ΙΙ)</t>
  </si>
  <si>
    <t>Προβλέψεις για αποζημίωση προσωπικού</t>
  </si>
  <si>
    <t>λόγω εξόδου από την υπηρεσία</t>
  </si>
  <si>
    <t>Λοιπές προβλέψεις</t>
  </si>
  <si>
    <t xml:space="preserve">ΙΙΙ. Τίτλοι πάγιας επένδυσης &amp; Άλλες </t>
  </si>
  <si>
    <t>μακροπρόθεσμες Χρηματοοικονομικές Απαιτήσεις</t>
  </si>
  <si>
    <t>Τίτλοι πάγιας επένδυσης</t>
  </si>
  <si>
    <t>Γ. ΥΠΟΧΡΕΩΣΕΙΣ</t>
  </si>
  <si>
    <r>
      <rPr>
        <b/>
        <sz val="25"/>
        <rFont val="Arial"/>
        <family val="2"/>
        <charset val="161"/>
      </rPr>
      <t xml:space="preserve">Πλέον: </t>
    </r>
    <r>
      <rPr>
        <sz val="25"/>
        <rFont val="Arial"/>
        <family val="2"/>
        <charset val="161"/>
      </rPr>
      <t>Διαφορές αποτίμησης</t>
    </r>
  </si>
  <si>
    <t>Ι. Μακροπρόθεσμες υποχρεώσεις</t>
  </si>
  <si>
    <r>
      <rPr>
        <b/>
        <sz val="25"/>
        <rFont val="Arial"/>
        <family val="2"/>
        <charset val="161"/>
      </rPr>
      <t>Μείον</t>
    </r>
    <r>
      <rPr>
        <sz val="25"/>
        <rFont val="Arial"/>
        <family val="2"/>
        <charset val="161"/>
      </rPr>
      <t>: Προβλέψεις για υποτίμηση</t>
    </r>
  </si>
  <si>
    <t>Δάνεια Τραπεζών</t>
  </si>
  <si>
    <t>Συμμετοχές σε Δημοτικές επιχειρήσεις</t>
  </si>
  <si>
    <t>8.</t>
  </si>
  <si>
    <t>Λοιπές μακροπρόθεσμες υποχρεώσεις</t>
  </si>
  <si>
    <t>Μείον: Προβλέψεις για υποτίμηση</t>
  </si>
  <si>
    <t>2α.</t>
  </si>
  <si>
    <t>Συμμετοχές σε λοιπές επιχειρήσεις</t>
  </si>
  <si>
    <t>ΙΙ. Βραχυπρόθεσμες υποχρεώσεις</t>
  </si>
  <si>
    <t>Σύνολο πάγιου ενεργητικού (ΓΙΙ+ΓΙΙΙ)</t>
  </si>
  <si>
    <t>Προμηθευτές</t>
  </si>
  <si>
    <t>Τράπεζες/λογαριασμός βραχυπρόθεσμων υποχρεώσεων</t>
  </si>
  <si>
    <t xml:space="preserve">  Δ. ΚΥΚΛΟΦΟΡΟΥΝ ΕΝΕΡΓΗΤΙΚΟ</t>
  </si>
  <si>
    <t>Υποχρεώσεις από φόρους - τέλη</t>
  </si>
  <si>
    <t>Ι. Αποθέματα</t>
  </si>
  <si>
    <t>Ασφαλιστικοί Οργανισμοί</t>
  </si>
  <si>
    <t>Εμπορεύματα</t>
  </si>
  <si>
    <t>Πιστωτές διάφοροι</t>
  </si>
  <si>
    <t>ΙΙ. Απαιτήσεις</t>
  </si>
  <si>
    <t>Σύνολο υποχρεώσεων (ΓΙ+ΓΙΙ)</t>
  </si>
  <si>
    <t>Απαιτήσεις από πώληση αγαθών και υπηρεσιών</t>
  </si>
  <si>
    <t>Μείον: Προβλέψεις</t>
  </si>
  <si>
    <t>Δεσμευμένοι λογ/σμοί καταθέσεων</t>
  </si>
  <si>
    <t>Επισφαλείς - Επίδικες απαιτήσεις</t>
  </si>
  <si>
    <t>Χρεώστες διάφοροι</t>
  </si>
  <si>
    <t>5α.</t>
  </si>
  <si>
    <t>Βραχ/μες απαιτήσεις κατά Δημοτικών επιχ/σεων</t>
  </si>
  <si>
    <t>12.</t>
  </si>
  <si>
    <t xml:space="preserve">Λογαριασμοί διαχειρίσεως προκαταβολών και πιστώσεων </t>
  </si>
  <si>
    <t>IV. Διαθέσιμα</t>
  </si>
  <si>
    <t xml:space="preserve"> </t>
  </si>
  <si>
    <t>Καταθέσεις όψεως και προθεσμίας</t>
  </si>
  <si>
    <t>Σύνολο κυκλοφορούντος ενεργητικού (ΔΙ+ΔΙΙ+ΔΙV)</t>
  </si>
  <si>
    <t xml:space="preserve">  E. ΜΕΤΑΒΑΤΙΚΟΙ ΛΟΓΑΡΙΑΣΜΟΙ ΕΝΕΡΓΗΤΙΚΟΥ</t>
  </si>
  <si>
    <t>Δ. ΜΕΤΑΒΑΤΙΚΟΙ ΛΟΓΑΡΙΑΣΜΟΙ ΠΑΘΗΤΙΚΟΥ</t>
  </si>
  <si>
    <t>Έξοδα επόμενων χρήσεων</t>
  </si>
  <si>
    <t>Έξοδα χρήσεως δουλευμένα</t>
  </si>
  <si>
    <t>Έσοδα χρήσεως εισπρακτέα</t>
  </si>
  <si>
    <t>Λοιποί μεταβατικοί λογαριασμοί</t>
  </si>
  <si>
    <t xml:space="preserve">  ΓΕΝΙΚΟ ΣΥΝΟΛΟ ΕΝΕΡΓΗΤΙΚΟΥ (Β+Γ+Δ+Ε)</t>
  </si>
  <si>
    <t>ΓΕΝΙΚΟ ΣΥΝΟΛΟ ΠΑΘΗΤΙΚΟΥ (Α+Β+Γ+Δ)</t>
  </si>
  <si>
    <t>ΚΑΤΑΣΤΑΣΗ ΛΟΓΑΡΙΑΣΜΟΥ ΑΠΟΤΕΛΕΣΜΑΤΩΝ ΧΡΗΣΕΩΣ 31ης ΔΕΚΕΜΒΡΙΟΥ 2022 (1 ΙΑΝΟΥΑΡΙΟΥ - 31 ΔΕΚΕΜΒΡΙΟΥ 2022)</t>
  </si>
  <si>
    <t>ΠΙΝΑΚΑΣ ΔΙΑΘΕΣΕΩΣ ΑΠΟΤΕΛΕΣΜΑΤΩΝ</t>
  </si>
  <si>
    <t xml:space="preserve">  Ι. Αποτελέσματα εκμεταλλεύσεως</t>
  </si>
  <si>
    <t>1. Έσοδα από πώληση αγαθών και υπηρεσιών</t>
  </si>
  <si>
    <t>Καθαρά αποτελέσματα (έλλειμμα-πλεόνασμα) χρήσεως</t>
  </si>
  <si>
    <t>2. Έσοδα από φόρους - εισφορές - πρόστιμα - προσαυξήσεις</t>
  </si>
  <si>
    <t>(-) : Υπόλοιπο αποτελεσμάτων (ελλειμμάτων) προηγ. χρήσεων</t>
  </si>
  <si>
    <t>3. Τακτικές επιχορηγήσεις από Τακτικό προϋπολογισμό</t>
  </si>
  <si>
    <t>Σύνολο</t>
  </si>
  <si>
    <r>
      <rPr>
        <b/>
        <u/>
        <sz val="25"/>
        <rFont val="Arial"/>
        <family val="2"/>
        <charset val="161"/>
      </rPr>
      <t>Μείον:</t>
    </r>
    <r>
      <rPr>
        <b/>
        <sz val="25"/>
        <rFont val="Arial"/>
        <family val="2"/>
        <charset val="161"/>
      </rPr>
      <t xml:space="preserve"> </t>
    </r>
    <r>
      <rPr>
        <sz val="25"/>
        <rFont val="Arial"/>
        <family val="2"/>
        <charset val="161"/>
      </rPr>
      <t>Φόρος εισοδήματος</t>
    </r>
  </si>
  <si>
    <r>
      <rPr>
        <b/>
        <sz val="25"/>
        <rFont val="Arial"/>
        <family val="2"/>
        <charset val="161"/>
      </rPr>
      <t>Μείον:</t>
    </r>
    <r>
      <rPr>
        <sz val="25"/>
        <rFont val="Arial"/>
        <family val="2"/>
        <charset val="161"/>
      </rPr>
      <t xml:space="preserve"> Κόστος αγαθών και υπηρεσιών</t>
    </r>
  </si>
  <si>
    <t>Έλλειμμα εις νέον</t>
  </si>
  <si>
    <t>Μικτά αποτελέσματα (έλλειμμα) εκμεταλλεύσεως</t>
  </si>
  <si>
    <r>
      <rPr>
        <b/>
        <sz val="25"/>
        <rFont val="Arial"/>
        <family val="2"/>
        <charset val="161"/>
      </rPr>
      <t>Πλέον:</t>
    </r>
    <r>
      <rPr>
        <sz val="25"/>
        <rFont val="Arial"/>
        <family val="2"/>
        <charset val="161"/>
      </rPr>
      <t xml:space="preserve"> Άλλα έσοδα</t>
    </r>
  </si>
  <si>
    <t>ΜΕΙΟΝ:</t>
  </si>
  <si>
    <t>1. Έξοδα διοικητικής λειτουργίας</t>
  </si>
  <si>
    <t xml:space="preserve">    Νάουσα, 15 Μαρτίου 2024</t>
  </si>
  <si>
    <t>3. Έξοδα λειτουργίας δημοσίων σχέσεων</t>
  </si>
  <si>
    <t>Μερικά αποτελέσματα (έλλειμμα) εκμεταλλεύσεως</t>
  </si>
  <si>
    <r>
      <t xml:space="preserve">Πλέον: </t>
    </r>
    <r>
      <rPr>
        <sz val="25"/>
        <rFont val="Arial"/>
        <family val="2"/>
        <charset val="161"/>
      </rPr>
      <t>4. Πιστωτικοί τόκοι και συναφή έσοδα</t>
    </r>
  </si>
  <si>
    <t xml:space="preserve">Ο Αναπληρωτής του Δημάρχου
Ο Aντιδήμαρχος Διοικητικών, Οικονομικών, Καινοτομίας, 
Ανάπτυξης και Αξιοποίησης Δημοτικής Περιουσίας
</t>
  </si>
  <si>
    <t xml:space="preserve">Ο Αναπληρωτής Προϊστάμενος </t>
  </si>
  <si>
    <r>
      <t xml:space="preserve">Μείον: </t>
    </r>
    <r>
      <rPr>
        <sz val="25"/>
        <rFont val="Arial"/>
        <family val="2"/>
        <charset val="161"/>
      </rPr>
      <t>3. Χρεωστικοί τόκοι και συναφή έξοδα</t>
    </r>
  </si>
  <si>
    <t xml:space="preserve">Διεύθυνσης </t>
  </si>
  <si>
    <t>Ολικά αποτελέσματα (έλλειμμα) εκμεταλλεύσεως</t>
  </si>
  <si>
    <t>Οικονομικών Υπηρεσιών</t>
  </si>
  <si>
    <t xml:space="preserve">  ΙΙ.ΠΛΕΟΝ (ή μείον) :  'Εκτακτα αποτελέσματα</t>
  </si>
  <si>
    <t>1. Έκτακτα και ανόργανα έσοδα</t>
  </si>
  <si>
    <t>3. Έσοδα προηγούμενων χρήσεων</t>
  </si>
  <si>
    <t>4. Έσοδα από προβλέψεις προηγούμενων χρήσεων</t>
  </si>
  <si>
    <t>Μείον:</t>
  </si>
  <si>
    <t>Θεόδωρος Δολδούρης</t>
  </si>
  <si>
    <t>Αθανάσιος Σωτ. Κόφκελης</t>
  </si>
  <si>
    <t>1. Έκτακτα και ανόργανα έξοδα</t>
  </si>
  <si>
    <t>2. Έκτακτες ζημίες</t>
  </si>
  <si>
    <t>3. Έξοδα προηγούμενων χρήσεων</t>
  </si>
  <si>
    <t>4. Προβλέψεις για έκτακτους κινδύνους</t>
  </si>
  <si>
    <t xml:space="preserve">Οργανικά και έκτακτα αποτελέσματα (έλλειμμα-πλεόνασμα) </t>
  </si>
  <si>
    <t>Ο Προϊστάμενος Οικονομικού Τμηματος</t>
  </si>
  <si>
    <t xml:space="preserve">Η Αναπληρώτρια Προϊσταμένη </t>
  </si>
  <si>
    <r>
      <rPr>
        <b/>
        <sz val="25"/>
        <rFont val="Arial"/>
        <family val="2"/>
        <charset val="161"/>
      </rPr>
      <t>ΜΕΙΟΝ</t>
    </r>
    <r>
      <rPr>
        <sz val="25"/>
        <rFont val="Arial"/>
        <family val="2"/>
        <charset val="161"/>
      </rPr>
      <t>: Σύνολο αποσβέσεων πάγιων στοιχείων</t>
    </r>
  </si>
  <si>
    <t>Τμήματος Ταμείου</t>
  </si>
  <si>
    <t>Μείον: Οι από αυτές ενσωματωμένες στο λειτουργικό κόστος</t>
  </si>
  <si>
    <t xml:space="preserve">ΚΑΘΑΡΑ ΑΠΟΤΕΛΕΣΜΑΤΑ (έλλειμμα-πλεόνασμα) ΧΡΗΣΕΩΣ </t>
  </si>
  <si>
    <t>το οποίο αναλύεται ως εξής:</t>
  </si>
  <si>
    <t>Αποτελέσματα (έλλειμμα/πλεόνασμα) χρήσεως προ αποσβέσεων και προβλέψεων</t>
  </si>
  <si>
    <r>
      <rPr>
        <b/>
        <sz val="25"/>
        <rFont val="Arial"/>
        <family val="2"/>
        <charset val="161"/>
      </rPr>
      <t>Μείον</t>
    </r>
    <r>
      <rPr>
        <sz val="25"/>
        <rFont val="Arial"/>
        <family val="2"/>
        <charset val="161"/>
      </rPr>
      <t>:  Αποσβέσεις και προβλέψεις</t>
    </r>
  </si>
  <si>
    <t xml:space="preserve">Βασίλειος Κων. Νίκας </t>
  </si>
  <si>
    <t>Ζωή Απ. Χασιούρα</t>
  </si>
  <si>
    <t xml:space="preserve">Καθαρά αποτελέσματα (έλλειμμα-πλεόνασμα) χρήσεως  </t>
  </si>
  <si>
    <t>Έκθεση Ελέγχου Ανεξάρτητου Ορκωτού Ελεγκτή Λογιστή</t>
  </si>
  <si>
    <t>Προς το Δημοτικό Συμβούλιο του Δήμου Ηρωικής Πόλης Νάουσας</t>
  </si>
  <si>
    <t>Αθήνα, 11 Ιουνίου 2024</t>
  </si>
  <si>
    <t>Ο Ορκωτός Ελεγκτής Λογιστής</t>
  </si>
  <si>
    <t>Ιωσήφ Στεφ. Ορφανουδάκης</t>
  </si>
  <si>
    <t>Αρ. Μητρώου Σ.Ο.Ε.Λ.: 34951</t>
  </si>
  <si>
    <t>"ΔΗΜΟΣ ΝΑΟΥΣΑΣ"</t>
  </si>
  <si>
    <t>Κατάσταση Λογαριασμού Γενικής Εκμεταλλεύσεως</t>
  </si>
  <si>
    <t>31ης Δεκεμβρίου 2018 (1 Ιανουαρίου - 31 Δεκεμβρίου 2018)</t>
  </si>
  <si>
    <t>ΧΡΕΩΣΗ</t>
  </si>
  <si>
    <t xml:space="preserve">      ΠΙΣΤΩΣΗ</t>
  </si>
  <si>
    <t>Ποσά κλειόμενης χρήσεως 2018</t>
  </si>
  <si>
    <t>Ποσά προηγούμενης χρήσεως 2017</t>
  </si>
  <si>
    <t xml:space="preserve">1. Αποθέματα ενάρξεως </t>
  </si>
  <si>
    <t xml:space="preserve">1. Έσοδα από: </t>
  </si>
  <si>
    <t xml:space="preserve">   - Εμπορεύματα </t>
  </si>
  <si>
    <t xml:space="preserve">   - Πωλήσεις εμπορευμάτων </t>
  </si>
  <si>
    <t xml:space="preserve">   - Προϊόντα έτοιμα και ημιτελή</t>
  </si>
  <si>
    <t xml:space="preserve">   - Πωλήσεις προϊόντων </t>
  </si>
  <si>
    <t xml:space="preserve">   - Πρώτες - βοηθητικές ύλες και υλικά συσκ.</t>
  </si>
  <si>
    <t xml:space="preserve">   - Φόρους - εισφορές - πρόστιμα και προσαυξήσεις</t>
  </si>
  <si>
    <t xml:space="preserve">   - Αναλώσιμα υλικά </t>
  </si>
  <si>
    <t xml:space="preserve">   - Τέλη και δικαιώματα</t>
  </si>
  <si>
    <t xml:space="preserve">   - Ανταλλακτικά παγίων </t>
  </si>
  <si>
    <t xml:space="preserve">   - Τακτικές επιχορηγήσεις και τακτικό προϋπολογισμό</t>
  </si>
  <si>
    <t xml:space="preserve">   - Είδη συσκευασίας </t>
  </si>
  <si>
    <t xml:space="preserve">   - Επιχορήγηση προνοιακών επιδομάτων</t>
  </si>
  <si>
    <t xml:space="preserve">2. Αγορές χρήσεως </t>
  </si>
  <si>
    <t xml:space="preserve">   - Εμπορεύματα (αγορές &amp; εκκαθαρίσεις)</t>
  </si>
  <si>
    <t xml:space="preserve">2. Λοιπά οργανικά έσοδα </t>
  </si>
  <si>
    <t xml:space="preserve">   - Επιχορηγήσεις και διάφορα έσοδα </t>
  </si>
  <si>
    <t xml:space="preserve">   - Πρώτες και βοηθητικές ύλες</t>
  </si>
  <si>
    <t xml:space="preserve">   - Έσοδα παρεπόμενων ασχολιών </t>
  </si>
  <si>
    <t xml:space="preserve">   - Έσοδα κεφαλαίων </t>
  </si>
  <si>
    <t xml:space="preserve">   - Είδη συσκευασίας</t>
  </si>
  <si>
    <t xml:space="preserve">Σύνολο εσόδων </t>
  </si>
  <si>
    <t xml:space="preserve">Σύνολο αρχικών αποθεμάτων και </t>
  </si>
  <si>
    <t>αγορών</t>
  </si>
  <si>
    <r>
      <t xml:space="preserve">3. </t>
    </r>
    <r>
      <rPr>
        <u/>
        <sz val="12"/>
        <rFont val="Calibri"/>
        <family val="2"/>
        <charset val="161"/>
      </rPr>
      <t>Μείον</t>
    </r>
    <r>
      <rPr>
        <sz val="12"/>
        <rFont val="Calibri"/>
        <family val="2"/>
        <charset val="161"/>
      </rPr>
      <t xml:space="preserve">: Αποθέματα τέλους </t>
    </r>
  </si>
  <si>
    <t xml:space="preserve">Αγορές και διαφορά αποθεμάτων </t>
  </si>
  <si>
    <t xml:space="preserve">5. Οργανικά έξοδα </t>
  </si>
  <si>
    <t xml:space="preserve">   - Αμοιβές και έξοδα προσωπικού </t>
  </si>
  <si>
    <t xml:space="preserve">   - Αμοιβές και έξοδα τρίτων </t>
  </si>
  <si>
    <t xml:space="preserve">   - Παροχές τρίτων </t>
  </si>
  <si>
    <t xml:space="preserve">   - Φόροι - τέλη</t>
  </si>
  <si>
    <t xml:space="preserve">   - Διάφορα έξοδα</t>
  </si>
  <si>
    <t xml:space="preserve">   - Προνοιακά επιδόματα</t>
  </si>
  <si>
    <t xml:space="preserve">   - Τόκοι και συναφή έξοδα </t>
  </si>
  <si>
    <t xml:space="preserve">   - Αποσβέσεις</t>
  </si>
  <si>
    <t xml:space="preserve">   - Παροχές - Χορηγίες κλπ. </t>
  </si>
  <si>
    <t xml:space="preserve">   - Προβλέψεις εκμεταλλεύσεως</t>
  </si>
  <si>
    <t>Συνολικό κόστος</t>
  </si>
  <si>
    <t>ΜΕΙΟΝ: Λογ/σμός 78</t>
  </si>
  <si>
    <t>Ζημίες εκμεταλλεύσεως</t>
  </si>
  <si>
    <t>Έκτακτα και ανόργανα αποτελέσματα</t>
  </si>
  <si>
    <t>81.00 Έκτακτα και ανόργανα έξοδα</t>
  </si>
  <si>
    <t>81.01 Έκτακτα και ανόργανα έσοδα</t>
  </si>
  <si>
    <t>81.02 Έκτακτες ζημίες</t>
  </si>
  <si>
    <t>81.03 Έκτακτα κέρδη</t>
  </si>
  <si>
    <t>82.00 Έξοδα προηγούμενων χρήσεων</t>
  </si>
  <si>
    <t>82.01 Έσοδα προηγούμενων χρήσεων</t>
  </si>
  <si>
    <t>82.07 Έσοδα από επιστροφές</t>
  </si>
  <si>
    <t>83. Προβλέψεις</t>
  </si>
  <si>
    <t>84. Έσοδα από προβλέψεις</t>
  </si>
  <si>
    <t>Σύνολο εκτάκτων και ανόργανων αποτελεσμάτων</t>
  </si>
  <si>
    <t>Αποτέλεσμα χρήσης</t>
  </si>
  <si>
    <t>Αποσβέσεις και προβλέψεις έξοδα</t>
  </si>
  <si>
    <t>Αποσβέσεις και προβλέψεις έσοδα</t>
  </si>
  <si>
    <t>Σύνολο εσόδων</t>
  </si>
  <si>
    <t>Σύνολο εξόδων</t>
  </si>
  <si>
    <t>Κωδικός</t>
  </si>
  <si>
    <t>Ομαδα</t>
  </si>
  <si>
    <t>Περιγραφή</t>
  </si>
  <si>
    <t>Χρέωση</t>
  </si>
  <si>
    <t>Πίστωση</t>
  </si>
  <si>
    <t>03</t>
  </si>
  <si>
    <t>Χρεωστικοί λογ/σμοί εγγυήσεων, εμπράγματων ασφαλειών &amp; απαιτήσεων  απο αμφφοτεροβαρείς συμβάσεις</t>
  </si>
  <si>
    <t>03.05</t>
  </si>
  <si>
    <t>Δοσμένες εγγυήσεις για δάνεια νομικών προσώπων &amp; επιχ/σειων ΟΤΑ</t>
  </si>
  <si>
    <t>03.05.00</t>
  </si>
  <si>
    <t>03.05.00.0001</t>
  </si>
  <si>
    <t>Δοσμένες εγγυήσεις για δάνεια ΚΕΔΗΠΟΝ</t>
  </si>
  <si>
    <t>07</t>
  </si>
  <si>
    <t>Πιστωτικοίί λογ/σμοί εγγυήσεων, εμπράγματων ασφαλειών &amp; απαιτήσεων  απο αμφφοτεροβαρείς συμβάσεις</t>
  </si>
  <si>
    <t>07.05</t>
  </si>
  <si>
    <t>07.05.00</t>
  </si>
  <si>
    <t>07.05.00.0001</t>
  </si>
  <si>
    <t>10</t>
  </si>
  <si>
    <t>EΔAΦIKEΣ EKTAΣEIΣ</t>
  </si>
  <si>
    <t>10.00</t>
  </si>
  <si>
    <t xml:space="preserve">Γήπεδα - Oικόπεδα- Αγορές Εδαφικών  Εκτάσεων </t>
  </si>
  <si>
    <t>10.00.00</t>
  </si>
  <si>
    <t>10.00.00.0000</t>
  </si>
  <si>
    <t>Γήπεδα - Oικόπεδα- Αγορές Εδαφικών  Εκτάσεων - ΣΥΓΚΕΝΤΡΩΤΙΚΟΣ ΛΟΓ/ΣΜΟΣ</t>
  </si>
  <si>
    <t>10.00.00.0017</t>
  </si>
  <si>
    <t>Αγορά οικοπέδου για πάρκιγκ στο Δ.Δ. Αρκοχωρίου - ΘΗΣΕΑΣ</t>
  </si>
  <si>
    <t>10.00.00.0018</t>
  </si>
  <si>
    <t>Αγορα οικοπεδου για κτιριο ΔΗ.Κ.Ε.ΝΑ Αγ. Δημητρίου 10</t>
  </si>
  <si>
    <t>10.00.00.0600</t>
  </si>
  <si>
    <t>ΓΗΠΕΔΑ - ΟΙΚΟΠΕΔΑ Δ. ΑΝΘΕΜΙΩΝ</t>
  </si>
  <si>
    <t>10.00.00.0700</t>
  </si>
  <si>
    <t>ΓΗΠΕΔΑ - ΟΙΚΟΠΕΔΑ Δ. ΕΙΡΗΝ ΟΥΠΟΛΗΣ</t>
  </si>
  <si>
    <t>10.04</t>
  </si>
  <si>
    <t>Aγροί</t>
  </si>
  <si>
    <t>10.04.00</t>
  </si>
  <si>
    <t>10.04.00.0000</t>
  </si>
  <si>
    <t xml:space="preserve"> Αγροί-ΣΥΓΚΕΝΤΡΩΤΙΚΟΣ ΛΟΓ/ΣΜΟΣ</t>
  </si>
  <si>
    <t>10.04.00.0600</t>
  </si>
  <si>
    <t>ΑΓΡΟΙ ΑΝΘΕΜΙΩΝ</t>
  </si>
  <si>
    <t>10.04.00.0700</t>
  </si>
  <si>
    <t>ΑΓΡΟΙ ΕΙΡΗΝΟΥΠΟΛΗΣ</t>
  </si>
  <si>
    <t>10.04.01</t>
  </si>
  <si>
    <t>ΒΟΣΚΕΣ ΑΝΘΕΜΙΩΝ</t>
  </si>
  <si>
    <t>10.04.01.0600</t>
  </si>
  <si>
    <t>10.06</t>
  </si>
  <si>
    <t>Δάση</t>
  </si>
  <si>
    <t>10.06.00</t>
  </si>
  <si>
    <t>10.06.00.0000</t>
  </si>
  <si>
    <t>Δάση-ΣΥΓΚΕΝΤΡΩΤΙΚΟΣ ΛΟΓ/ΣΜΟΣ</t>
  </si>
  <si>
    <t>11</t>
  </si>
  <si>
    <t>KTIPIA - EΓKATAΣTAΣEIΣ KTIPIΩN - TEXNΙΚΑ EPΓA</t>
  </si>
  <si>
    <t>11.00</t>
  </si>
  <si>
    <t>Kτίρια - Eγκαταστάσεις Kτιρίων</t>
  </si>
  <si>
    <t>11.00.00</t>
  </si>
  <si>
    <t>Κτίρια γραφείων-καταστημάτων-κατοικιών</t>
  </si>
  <si>
    <t>11.00.00.0000</t>
  </si>
  <si>
    <t>Κτίρια γραφείων-καταστημάτων-κατοικιών-ΣΥΓΚΕΝΤΡΩΤΙΚΟΣ ΛΟΓ/ΣΜΟΣ</t>
  </si>
  <si>
    <t>11.00.00.0015</t>
  </si>
  <si>
    <t>ΠΟΛΙΤΙΣΤΙΚΟ ΚΕΝΤΡΟ - ΑΝΑΨΥΚΤΗΡΙΟ ΣΧΟΛΗΣ ΑΡΙΣΤΟΤΕΛΟΥΣ</t>
  </si>
  <si>
    <t>11.00.00.0016</t>
  </si>
  <si>
    <t>Απόκτηση διατηρητέου κτιρίου για τη δημιουργία κέντρου τουριστικής πληροφόρησης -Υπ. Παραγωγικής Ανασυγκρότησης &amp; Περιβάλλοντος &amp; Ενέργειας -Πράσινο Ταμείο</t>
  </si>
  <si>
    <t>11.00.00.0600</t>
  </si>
  <si>
    <t>Κτίρια γραφείων - καταστημάτων - κατοικιών ΑΝΘΕΜΙΩΝ</t>
  </si>
  <si>
    <t>11.00.00.0605</t>
  </si>
  <si>
    <t>Κτίρια - εγκαταστάσεις ΚΑΠΗ</t>
  </si>
  <si>
    <t>11.00.00.0700</t>
  </si>
  <si>
    <t>Κτίρια γραφείων - καταστημάτων - κατοικιών</t>
  </si>
  <si>
    <t>11.00.00.0701</t>
  </si>
  <si>
    <t>Κτίρια υπηρεσιών &amp; εξυπηρέτησης κοινου ΕΙΡΗΝΟΥΠΟΛΗΣ</t>
  </si>
  <si>
    <t>11.00.05</t>
  </si>
  <si>
    <t>Γεωργικά-κτηνοτροφικά κτίρια</t>
  </si>
  <si>
    <t>11.00.05.0600</t>
  </si>
  <si>
    <t>Γεωργικά - κτηνοτροφικά κτίρια ΑΝΘΕΜΙΩΝ</t>
  </si>
  <si>
    <t>11.00.05.0700</t>
  </si>
  <si>
    <t>Γεωργικά - κτηνοτροφικά κτίρια</t>
  </si>
  <si>
    <t>11.00.06</t>
  </si>
  <si>
    <t>Κτίρια ξενοδοχείων, μπακαλόουζ, κάμπινγκ ξενώνων</t>
  </si>
  <si>
    <t>11.00.06.0600</t>
  </si>
  <si>
    <t>Κτίρια ξενοδοχείων, μπακαλόουζ, καμπινγκ, ξενώνων</t>
  </si>
  <si>
    <t>11.00.07</t>
  </si>
  <si>
    <t>Εκπαιδευτήρια</t>
  </si>
  <si>
    <t>11.00.07.0600</t>
  </si>
  <si>
    <t>Εκπαιδευτήρια ΑΝΘΕΜΙΩΝ</t>
  </si>
  <si>
    <t>11.00.07.0700</t>
  </si>
  <si>
    <t>Σχολεία - εκπαιδευτήρια ΕΙΡΗΝΟΥΠΟΛΗΣ</t>
  </si>
  <si>
    <t>11.00.08</t>
  </si>
  <si>
    <t>Μουσεία, θέατρα, κινηματογράφοι, εκθεσιακά κέντρα και συναφή κτίρια</t>
  </si>
  <si>
    <t>11.00.08.0600</t>
  </si>
  <si>
    <t>Μουσεία, θέατρα, κιν/φοι, εκθεσιακά κέντρα και συναφή κτίρια</t>
  </si>
  <si>
    <t>11.00.08.0700</t>
  </si>
  <si>
    <t>Μουσεία, θέατρα, κιν/φοι, εκθεσιακά κέντρα και συναφή κτίρια ΕΙΡΗΝΟΥΠΟΛΗ</t>
  </si>
  <si>
    <t>11.00.10</t>
  </si>
  <si>
    <t>ΛΟΙΠΕΣ ΕΚΓΑΚΤΑΣΤΑΣΕΙΣ</t>
  </si>
  <si>
    <t>11.00.10.0600</t>
  </si>
  <si>
    <t>Αθλητικές Εγκαταστάσεις</t>
  </si>
  <si>
    <t>11.00.99</t>
  </si>
  <si>
    <t>ΚΤΗΡΙΑ 1999</t>
  </si>
  <si>
    <t>11.00.99.0600</t>
  </si>
  <si>
    <t>Λοιπά κτίρια ΑΝΘΕΜΙΩΝ</t>
  </si>
  <si>
    <t>11.02</t>
  </si>
  <si>
    <t>Λοιπά τεχνικά έργα</t>
  </si>
  <si>
    <t>11.02.02</t>
  </si>
  <si>
    <t>Έργα ύδρευσης</t>
  </si>
  <si>
    <t>11.02.02.0604</t>
  </si>
  <si>
    <t>ΚΥΡΙΟΙ ΤΡΟΦΟΔΟΤΙΚΟΙ ΑΓΩΓΟΙ ΑΝΘΕΜΙΩΝ</t>
  </si>
  <si>
    <t>11.02.02.0606</t>
  </si>
  <si>
    <t>ΔΙΚΤΥΑ ΔΙΑΝΟΙΜΗΣ, ΕΣΩΤΕΡΙΚΑ - ΕΞΩΤΕΡΙΚΑ ΑΝΤΛΙΟΣΤΑΣΙΑ</t>
  </si>
  <si>
    <t>11.02.02.0607</t>
  </si>
  <si>
    <t>ΔΕΞΑΜΕΝΕΣ ΑΝΘΕΜΙΩΝ</t>
  </si>
  <si>
    <t>11.02.02.0700</t>
  </si>
  <si>
    <t>Εργα  ύδρευσης ΕΙΡΗΝΟΥΠΟΛΗ</t>
  </si>
  <si>
    <t>11.02.03</t>
  </si>
  <si>
    <t>Έργα άρδευσης</t>
  </si>
  <si>
    <t>11.02.03.0601</t>
  </si>
  <si>
    <t>ΔΙΕΥΘΕΤΗΣΕΙΣ ΡΕΜΜΑΤΩΝ</t>
  </si>
  <si>
    <t>11.02.03.0602</t>
  </si>
  <si>
    <t>ΣΥΛΛΕΚΤΗΡΕΣ ΟΜΒΡΙΩΝ ΥΔΑΤΩΝ ΑΝΘΕΜΙΩΝ</t>
  </si>
  <si>
    <t>11.02.03.0604</t>
  </si>
  <si>
    <t>ΦΡΕΑΤΙΑ ΥΔΡΟΣΥΛΛΟΓΗΣ ΑΝΘΕΜΙΩΝ</t>
  </si>
  <si>
    <t>11.02.03.0700</t>
  </si>
  <si>
    <t>Εργα ύδρευσης ΕΙΡΗΝΟΥΠΟΛΗΣ</t>
  </si>
  <si>
    <t>11.02.04</t>
  </si>
  <si>
    <t>Έργα αποχέτευσης</t>
  </si>
  <si>
    <t>11.02.04.0601</t>
  </si>
  <si>
    <t>ΕΡΓΑ ΒΑΡΕΙΑΣ ΥΠΟΔΟΜΗΣ &amp; ΒΑΣΙΚΟΙ ΣΥΛΛΕΚΤΗΡΕΣ</t>
  </si>
  <si>
    <t>11.02.04.0603</t>
  </si>
  <si>
    <t>ΕΞΩΤΕΡΙΚΕΣ ΔΙΑΚΛΑΔΩΣΕΙΣ ΑΝΘΕΜΙΩΝ</t>
  </si>
  <si>
    <t>11.02.04.0700</t>
  </si>
  <si>
    <t>Εργα αποχέτευσης</t>
  </si>
  <si>
    <t>11.02.07</t>
  </si>
  <si>
    <t>ΛΟΙΠΑ ΤΕΧΝΙΚΑ ΕΡΓΑ</t>
  </si>
  <si>
    <t>11.02.07.0600</t>
  </si>
  <si>
    <t>11.03</t>
  </si>
  <si>
    <t>Yποκείμενες σε απόσβεση διαμορφώσεις γηπέδων</t>
  </si>
  <si>
    <t>11.03.00</t>
  </si>
  <si>
    <t>Διαμορφώσεις γηπέδων</t>
  </si>
  <si>
    <t>11.03.00.0000</t>
  </si>
  <si>
    <t>Διαμορφώσεις γηπέδων-ΣΥΓΚΕΝΤΡΩΤΙΚΟΣ ΛΟΓ/ΣΜΟΣ</t>
  </si>
  <si>
    <t>11.03.00.0600</t>
  </si>
  <si>
    <t>Κατασκευή επέκταση και συμπλήρωση πλην κτιρίων έργων ΑΝΘΕΜΙΩΝ</t>
  </si>
  <si>
    <t>11.07</t>
  </si>
  <si>
    <t>Kτίρια - Eγκαταστάσεις κτιρίων σε ακίνητα τρίτων</t>
  </si>
  <si>
    <t>11.07.06</t>
  </si>
  <si>
    <t>Κτίρια ξενοδοχείων, μπακαλόουζ, κάμπινγκ, ξενώνων σε ακίνητα τρίτων</t>
  </si>
  <si>
    <t>11.07.06.0601</t>
  </si>
  <si>
    <t>Αναψυκτήρια ΑΝΘΕΜΙΩΝ</t>
  </si>
  <si>
    <t>11.07.07</t>
  </si>
  <si>
    <t>Μουσεία, θέατρα, κινηματογράφοι, εκθεσιακά κέντρα και συναφή κτίρια σε ακίνητα τρίτων</t>
  </si>
  <si>
    <t>11.07.07.0600</t>
  </si>
  <si>
    <t>Μουσεία θέατρα, κινηματογράφοι, εκθεσιακά κέντρα και συναφή κτίρια σε ακίνητα τρίτων</t>
  </si>
  <si>
    <t>11.20</t>
  </si>
  <si>
    <t>ΣΧΟΛΕΙΑ ΝΑΟΥΣΑΣ</t>
  </si>
  <si>
    <t>11.20.00</t>
  </si>
  <si>
    <t>11.20.00.0000</t>
  </si>
  <si>
    <t>ΣΧΟΛΕΙΑ ΝΑΟΥΣΑΣ-ΣΥΓΚΕΝΤΡΩΤΙΚΟΣ ΛΟΓ/ΣΜΟΣ</t>
  </si>
  <si>
    <t>11.90</t>
  </si>
  <si>
    <t>ΒΕΛΤΙΩΣΕΙΣ ΣΕ ΑΚΙΝΗΤΑ ΔΗΜΟΤΙΚΩΝ ΕΠΙΧΕΙΡΗΣΕΩΝ</t>
  </si>
  <si>
    <t>11.90.00</t>
  </si>
  <si>
    <t>ΒΕΛΤΙΩΣΕΙΣ ΣΕ ΑΚΙΝΗΤΑ ΔΗΜΟΤΙΚΩΝ ΕΠΙΧΕΙΡΗΣΕΩΝ-ΣΥΓΚΕΝΤΡΩΤΙΚΟΣ ΛΟΓ/ΣΜΟΣ</t>
  </si>
  <si>
    <t>11.90.00.0000</t>
  </si>
  <si>
    <t>11.99</t>
  </si>
  <si>
    <t>Aποσβεσμένα κτίρια - Eγκαταστάσεις κτιρίων - Tεχνικά έργα</t>
  </si>
  <si>
    <t>11.99.00</t>
  </si>
  <si>
    <t>Aποσβεσμένα κτίρια - Εγκαταστάσεις κτιρίων</t>
  </si>
  <si>
    <t>11.99.00.0000</t>
  </si>
  <si>
    <t>Aποσβεσμένα κτίρια γραφείων-καταστημάτων-κατοικιών-ΣΥΓΚΕΝΤΡΩΤΙΚΟΣ ΛΟΓ/ΣΜΟΣ</t>
  </si>
  <si>
    <t>11.99.00.0600</t>
  </si>
  <si>
    <t>Αποσβεσμένα κτίρια γραφείων- καταστηματων - κατοικιών</t>
  </si>
  <si>
    <t>11.99.00.0700</t>
  </si>
  <si>
    <t>Αποσβεσμένα κτίρια γραφείων - καταστημάτων - κατοικιών &amp; εξυπηρέτησης κοινού</t>
  </si>
  <si>
    <t>11.99.02</t>
  </si>
  <si>
    <t>Aποσβεσμένα λοιπά τεχνικά έργα</t>
  </si>
  <si>
    <t>11.99.02.0600</t>
  </si>
  <si>
    <t>Aποσβεσμένα λοιπά τεχνικά έργα  πρωην Δημου Ανθεμίων</t>
  </si>
  <si>
    <t>11.99.02.0700</t>
  </si>
  <si>
    <t>Aποσβεσμένα λοιπά τεχνικά έργα  πρωην Δημου Ειρηνούπολης</t>
  </si>
  <si>
    <t>11.99.03</t>
  </si>
  <si>
    <t>Aποσβεσμένες διαμορφώσεις γηπέδων</t>
  </si>
  <si>
    <t>11.99.03.0000</t>
  </si>
  <si>
    <t>Aποσβεσμένες διαμορφώσεις γηπέδων-ΣΥΓΚΕΝΤΡΩΤΙΚΟΣ ΛΟΓ/ΣΜΟΣ</t>
  </si>
  <si>
    <t>11.99.03.0600</t>
  </si>
  <si>
    <t>Aποσβεσμένες διαμορφώσεις γηπέδων- ΑΝΘΕΜΙΩΝ</t>
  </si>
  <si>
    <t>11.99.07</t>
  </si>
  <si>
    <t>Aποσβεσμένα κτίρια - Εγκαταστάσεις κτιρίων σε ακίνητα τρίτων</t>
  </si>
  <si>
    <t>11.99.07.0600</t>
  </si>
  <si>
    <t>Aποσβεσμένα κτίρια - Εγκαταστάσεις κτιρίων σε ακίνητα τρίτων - πρωην Δημου Ανθεμίων</t>
  </si>
  <si>
    <t>11.99.20</t>
  </si>
  <si>
    <t>Αποσβ. Σχολεία</t>
  </si>
  <si>
    <t>11.99.20.0000</t>
  </si>
  <si>
    <t>Αποσβ.Σχολεία-ΣΥΓΚΕΝΤΡΩΤΙΚΟΣ ΛΟΓ/ΣΜΟΣ</t>
  </si>
  <si>
    <t>11.99.90</t>
  </si>
  <si>
    <t>ΑΠΟΣΒ. ΒΕΛΤΙΩΣΕΙΣ ΣΕ ΑΚΙΝΗΤΑ ΔΗΜΟΤΙΚΩΝ ΕΠΙΧ/ΣΕΩΝ</t>
  </si>
  <si>
    <t>11.99.90.0000</t>
  </si>
  <si>
    <t>ΑΠΟΣΒ.ΒΕΛΤΙΩΣΕΙΣ ΣΕ ΑΚΙΝΗΤΑ ΔΗΜΟΤΙΚΩΝ ΕΠΙΧ/ΣΕΩΝ-ΣΥΓΚΕΝΤΡΩΤΙΚΟΣ ΛΟΓ/ΣΜΟΣ</t>
  </si>
  <si>
    <t>12</t>
  </si>
  <si>
    <t>MHXANΗΜΑΤΑ - TEXNΙΚΕΣ EΓKATAΣTΑΣΕΙΣ - ΛOIΠOΣ MHXΑΝΟΛΟΓΙΚΟΣ EΞOΠΛΙΣΜΟΣ</t>
  </si>
  <si>
    <t>12.00</t>
  </si>
  <si>
    <t>Mηχανήματα</t>
  </si>
  <si>
    <t>12.00.00</t>
  </si>
  <si>
    <t>12.00.00.0000</t>
  </si>
  <si>
    <t>Mηχανήματα- λοιπός εξοπλισμός (ΣΥΓΚΕΝΤΡΩΤΙΚΟΣ ΛΟΓ/ΜΟΣ)</t>
  </si>
  <si>
    <t>12.00.00.0018</t>
  </si>
  <si>
    <t>Προμήθεια αλατιέρας χωρητικότητας 3,50m3 ΤΠ 2017</t>
  </si>
  <si>
    <t>12.00.00.0600</t>
  </si>
  <si>
    <t>Μηχανήματα  ΑΝΘΕΜΙΩΝ</t>
  </si>
  <si>
    <t>12.00.00.0700</t>
  </si>
  <si>
    <t>Μηχανήματα ΕΙΡΗΝΟΥΠΟΛΗΣ</t>
  </si>
  <si>
    <t>12.00.01</t>
  </si>
  <si>
    <t>Μηχανήματα έργων</t>
  </si>
  <si>
    <t>12.00.01.0000</t>
  </si>
  <si>
    <t>Προμήθεια χιονοστρωτήρα για τις ανάγκες του Χιονοδρομικού Κέντρου Τρία-Πέντε Πηγάδια</t>
  </si>
  <si>
    <t>12.00.01.0600</t>
  </si>
  <si>
    <t>12.00.01.0700</t>
  </si>
  <si>
    <t>Μηχανήματα έργων ΕΙΡΗΝΟΥΠΟΛΗΣ</t>
  </si>
  <si>
    <t>12.00.02</t>
  </si>
  <si>
    <t>Λοιπά μηχανήματα</t>
  </si>
  <si>
    <t>12.00.02.0600</t>
  </si>
  <si>
    <t>Λοιπά Μηχανήματα</t>
  </si>
  <si>
    <t>12.00.99</t>
  </si>
  <si>
    <t>ΜΗΧΑΝΗΜΑΤΑ 1999</t>
  </si>
  <si>
    <t>12.00.99.0000</t>
  </si>
  <si>
    <t>2 ΒΕΝΖΙΝΟΚΙΝΗΤΑ ΧΛΟΟΚΟΠΤΙΚΑ</t>
  </si>
  <si>
    <t>12.01</t>
  </si>
  <si>
    <t>Tεχνικές εγκαταστάσεις</t>
  </si>
  <si>
    <t>12.01.00</t>
  </si>
  <si>
    <t>12.01.00.0000</t>
  </si>
  <si>
    <t>12.01.00.0600</t>
  </si>
  <si>
    <t>Τεχνικές  εγκαταστάσεις</t>
  </si>
  <si>
    <t>12.01.00.0700</t>
  </si>
  <si>
    <t>12.01.01</t>
  </si>
  <si>
    <t>ΛΕΤΗΤΕΣ - ΚΑΥΣΤΗΡΕΣ</t>
  </si>
  <si>
    <t>12.01.01.0000</t>
  </si>
  <si>
    <t>12.01.01.0003</t>
  </si>
  <si>
    <t>Προμήθεια ηλιακών συλλεκτών και προβολέων για το Δημοτικό Κολυμβητήριο Ζερβοχωρίου -ΣΑΤΑ -ΤΠ2015</t>
  </si>
  <si>
    <t>12.01.01.0700</t>
  </si>
  <si>
    <t>Λέβητες - καυστήρες</t>
  </si>
  <si>
    <t>12.02</t>
  </si>
  <si>
    <t>Φορητά μηχανήματα "χειρός"</t>
  </si>
  <si>
    <t>12.02.00</t>
  </si>
  <si>
    <t>12.02.00.0000</t>
  </si>
  <si>
    <t>Φορητά Μηχανήματα Χειρός -ΣΥΓΚΕΝΤΡΩΤΙΚΟΣ ΛΟΓ/ΣΜΟΣ</t>
  </si>
  <si>
    <t>12.02.00.0600</t>
  </si>
  <si>
    <t>Προμήθεια αυτόνομου πυροσβεστικού τρόιλερ</t>
  </si>
  <si>
    <t>12.02.00.0700</t>
  </si>
  <si>
    <t>Φορητά μηχανήματο χειρός ΕΙΡΗΝΟΥΠΟΛΗ</t>
  </si>
  <si>
    <t>12.03</t>
  </si>
  <si>
    <t>Eργαλεία</t>
  </si>
  <si>
    <t>12.03.00</t>
  </si>
  <si>
    <t>12.03.00.0000</t>
  </si>
  <si>
    <t>ΕΡΓΑΛΕΙΑ-ΣΥΓΚΕΝΤΡΩΤΙΚΟΣ ΛΟΓ/ΣΜΟΣ</t>
  </si>
  <si>
    <t>12.03.00.0001</t>
  </si>
  <si>
    <t>Εργαλεία για την Τεχνική υπηρεσία και τη Δ/νση Περιβάλλοντος για την κάλυψη αναγκών των εργαζομένων στο πρόγραμμα Κοινωφελούς εργασίας - έσοδο 00.1219.006</t>
  </si>
  <si>
    <t>12.03.00.0600</t>
  </si>
  <si>
    <t xml:space="preserve">Εργαλεία </t>
  </si>
  <si>
    <t>12.05</t>
  </si>
  <si>
    <t>Mηχανολογικά όργανα</t>
  </si>
  <si>
    <t>12.05.00</t>
  </si>
  <si>
    <t>12.05.00.0000</t>
  </si>
  <si>
    <t>Mηχανολογικά όργανα-ΣΥΓΚΕΝΤΡΩΤΙΚΟΣ ΛΟΓ/ΣΜΟΣ</t>
  </si>
  <si>
    <t>12.05.00.0600</t>
  </si>
  <si>
    <t>ΧΛΩΡΙΩΤΕΣ ΙΒΜ02+10</t>
  </si>
  <si>
    <t>12.06</t>
  </si>
  <si>
    <t>Λοιπός μηχανολογικός ςξοπλισμός</t>
  </si>
  <si>
    <t>12.06.00</t>
  </si>
  <si>
    <t>Λοιπός μηχανολογικός εξοπλισμός</t>
  </si>
  <si>
    <t>12.06.00.0000</t>
  </si>
  <si>
    <t>12.06.00.0600</t>
  </si>
  <si>
    <t>12.06.00.0601</t>
  </si>
  <si>
    <t>Προμήθεια μετακινούμενης εξέδρας</t>
  </si>
  <si>
    <t>12.10</t>
  </si>
  <si>
    <t>Mηχανήματα εκτός εκμεταλλεύσεως</t>
  </si>
  <si>
    <t>12.10.00</t>
  </si>
  <si>
    <t>12.10.00.0600</t>
  </si>
  <si>
    <t>Μηχανήματα εκτός εκμεταλλεύσεως</t>
  </si>
  <si>
    <t>12.99</t>
  </si>
  <si>
    <t xml:space="preserve">Aποσβεσμένα μηχανήματα - τεχνικές εγκαταστάσεις - λοιπός μηχανολογικός εξοπλισμός </t>
  </si>
  <si>
    <t>12.99.00</t>
  </si>
  <si>
    <t>Aποσβεσμένα μηχανήματα</t>
  </si>
  <si>
    <t>12.99.00.0000</t>
  </si>
  <si>
    <t>Aποσβεσμένα μηχανήματα έργων-ΣΥΓΚΕΝΤΡΩΤΙΚΟΣ ΛΟΓ/ΣΜΟΣ</t>
  </si>
  <si>
    <t>12.99.00.0600</t>
  </si>
  <si>
    <t>Αποσβεσμένα μηχανήματα</t>
  </si>
  <si>
    <t>12.99.00.0700</t>
  </si>
  <si>
    <t>Αποσβεσμένα μηχανήματα ΕΙΡΗΝΟΥΠΟΛΗΣ</t>
  </si>
  <si>
    <t>12.99.01</t>
  </si>
  <si>
    <t>Aποσβεσμένες τεχνικές εγκαταστάσεις</t>
  </si>
  <si>
    <t>12.99.01.0000</t>
  </si>
  <si>
    <t>12.99.01.0600</t>
  </si>
  <si>
    <t>Αποσβεσμένες τεχνικές εγκαταστάσεις ΑΝΘΕΜΙΩΝ</t>
  </si>
  <si>
    <t>12.99.01.0700</t>
  </si>
  <si>
    <t>Αποσβεσμένες τεχνικές εγκαταστάσεις ΕΙΡΗΝΟΥΠΟΛΗΣ</t>
  </si>
  <si>
    <t>12.99.02</t>
  </si>
  <si>
    <t>Aποσβεσμένα φορητά μηχανήματα "χειρός"</t>
  </si>
  <si>
    <t>12.99.02.0000</t>
  </si>
  <si>
    <t>12.99.02.0600</t>
  </si>
  <si>
    <t>Αποσβεσμένα φορητά μηχανημάτα χειρός</t>
  </si>
  <si>
    <t>12.99.02.0700</t>
  </si>
  <si>
    <t>Αποσβεσμένα φορητά μηχανημάτα χειρός ΕΙΡΗΝΟΥΠΟΛΗΣ</t>
  </si>
  <si>
    <t>12.99.03</t>
  </si>
  <si>
    <t>Aποσβεσμένα εργαλεία</t>
  </si>
  <si>
    <t>12.99.03.0000</t>
  </si>
  <si>
    <t>Aποσβεσμένα εργαλεία-ΣΥΓΚΕΝΤΡΩΤΙΚΟΣ ΛΟΓ/ΣΜΟΣ</t>
  </si>
  <si>
    <t>12.99.03.0600</t>
  </si>
  <si>
    <t>Αποσβεσμένα εργαλεία</t>
  </si>
  <si>
    <t>12.99.05</t>
  </si>
  <si>
    <t>Aποσβεσμένα μηχανολογικά όργανα</t>
  </si>
  <si>
    <t>12.99.05.0000</t>
  </si>
  <si>
    <t>Aποσβεσμένα μηχανολογικά όργανα-ΣΥΓΚΕΝΤΡΩΤΙΚΟΣ ΛΟΓ/ΣΜΟΣ</t>
  </si>
  <si>
    <t>12.99.05.0600</t>
  </si>
  <si>
    <t>Αποσβεσμένα μηχανολογικά  όργανα</t>
  </si>
  <si>
    <t>12.99.06</t>
  </si>
  <si>
    <t xml:space="preserve">Aποσβεσμένος λοιπός μηχανολογικός εξοπλισμός </t>
  </si>
  <si>
    <t>12.99.06.0600</t>
  </si>
  <si>
    <t>Aποσβεσμένος λοιπός μηχανολογικός εξοπλισμός ΑΝΘΕΜΙΩΝ</t>
  </si>
  <si>
    <t>12.99.10</t>
  </si>
  <si>
    <t>Aποσβεσμένα μηχανήματα εκτός εκμεταλλεύσεως</t>
  </si>
  <si>
    <t>12.99.10.0600</t>
  </si>
  <si>
    <t>Aποσβεσμένα μηχανήματα εκτός εκμεταλλεύσεως ΑΝΘΕΜΙΩΝ</t>
  </si>
  <si>
    <t>13</t>
  </si>
  <si>
    <t>METAΦOPIKA MEΣA</t>
  </si>
  <si>
    <t>13.00</t>
  </si>
  <si>
    <t>Aυτοκίνητα λεωφορεία</t>
  </si>
  <si>
    <t>13.00.00</t>
  </si>
  <si>
    <t>Αυτοκίνητα λεωφορεία</t>
  </si>
  <si>
    <t>13.00.00.0600</t>
  </si>
  <si>
    <t>Αυτοκίνητα λεοφωρεία ΑΝΘΕΜΙΩΝ</t>
  </si>
  <si>
    <t>13.00.00.0700</t>
  </si>
  <si>
    <t>Αυτοκίνητα λεοφωρεία ΕΙΡΗΝΟΥΠΟΛΗΣ</t>
  </si>
  <si>
    <t>13.01</t>
  </si>
  <si>
    <t>Λοιπά επιβατικά αυτοκίνητα</t>
  </si>
  <si>
    <t>13.01.00</t>
  </si>
  <si>
    <t>13.01.00.0000</t>
  </si>
  <si>
    <t>Λοιπά επιβατικά αυτοκίνητα-ΣΥΓΚΕΝΤΡΩΤΙΚΟΣ ΛΟΓ/ΣΜΟΣ</t>
  </si>
  <si>
    <t>13.01.00.0003</t>
  </si>
  <si>
    <t>Επιβατικό αυτ/το πολυμορφικό με 9θέσεις - προσαρμοσμένο για άτομα ΑΜΕΑ (απόκτηση δωρεά η μετατροπη από Αρ.27, 5.447,03Ε &amp; ΣΑΤΑ 3.572,97 - ΤΠ 2016)</t>
  </si>
  <si>
    <t>13.01.00.0700</t>
  </si>
  <si>
    <t>Επιβατικά Αυτοκίνητα ΕΙΡΗΝΟΥΠΟΛΗΣ</t>
  </si>
  <si>
    <t>13.02</t>
  </si>
  <si>
    <t>Aυτοκίνητα φορτηγά - Pυμούλκες - Eιδικής Χρήσεως</t>
  </si>
  <si>
    <t>13.02.00</t>
  </si>
  <si>
    <t>13.02.00.0000</t>
  </si>
  <si>
    <t>Aυτοκίνητα φορτηγά - Pυμούλκες - Eιδικής Χρήσεως-ΣΥΓΚΕΝΤΡΩΤΙΚΟΣ ΛΟΓ/ΣΜΟΣ</t>
  </si>
  <si>
    <t>13.02.00.0010</t>
  </si>
  <si>
    <t>Προμήθεια δύο (2) ημιφορτηγών ανοικτά μη ανατρεπόμενα 4χ4 με καμπίνα 1.1/2 ΤΠ.2016 (ΣΑΤΑ 5.835,20 &amp; άρθ.27 Ν.3756/09 44.571,30)</t>
  </si>
  <si>
    <t>13.02.00.0600</t>
  </si>
  <si>
    <t>Aυτοκίνητα φορτηγά - Pυμούλκες - Eιδικής Χρήσεως-ΑΝΘΕΜΙΩΝ</t>
  </si>
  <si>
    <t>13.02.01</t>
  </si>
  <si>
    <t>Φορτηγά</t>
  </si>
  <si>
    <t>13.02.01.0700</t>
  </si>
  <si>
    <t>Φορτηγά ΕΙΡΗΝΟΥΠΟΛΗΣ</t>
  </si>
  <si>
    <t>13.02.02</t>
  </si>
  <si>
    <t>Ημιφορτηγά</t>
  </si>
  <si>
    <t>13.02.02.0000</t>
  </si>
  <si>
    <t>13.02.02.0600</t>
  </si>
  <si>
    <t>Ημιφορτηγά ΑΝΘΕΜΙΩΝ</t>
  </si>
  <si>
    <t>13.02.02.0700</t>
  </si>
  <si>
    <t>Ημιφορτηγά ΕΙΡΗΝΟΥΠΟΛΗΣ</t>
  </si>
  <si>
    <t>13.02.04</t>
  </si>
  <si>
    <t>Απορριματοφόρα</t>
  </si>
  <si>
    <t>13.02.04.0000</t>
  </si>
  <si>
    <t>Απορριμματοφόρο αυτοκίνητο - ΘΗΣΕΑΣ(2007)</t>
  </si>
  <si>
    <t>13.02.04.0600</t>
  </si>
  <si>
    <t>Απορριμματοφόρο  ΑΝΘΕΜΙΩΝ</t>
  </si>
  <si>
    <t>13.02.04.0700</t>
  </si>
  <si>
    <t>Απορριμματοφόρο ΕΙΡΗΝΟΥΠΟΛΗΣ</t>
  </si>
  <si>
    <t>13.02.05</t>
  </si>
  <si>
    <t>Υδροφόρες</t>
  </si>
  <si>
    <t>13.02.05.0600</t>
  </si>
  <si>
    <t>Υδροφόρες ΑΝΘΕΜΙΩΝ</t>
  </si>
  <si>
    <t>13.02.05.0700</t>
  </si>
  <si>
    <t>Υδροφόρες ΕΙΡΗΝΟΥΠΟΛΗΣ</t>
  </si>
  <si>
    <t>13.02.08</t>
  </si>
  <si>
    <t>ΕΚΣΚΑΦΕΙΣ</t>
  </si>
  <si>
    <t>13.02.08.0600</t>
  </si>
  <si>
    <t>ΕΚΣΚΑΦΕΙΣ ΑΝΘΕΜΙΩΝ</t>
  </si>
  <si>
    <t>13.02.99</t>
  </si>
  <si>
    <t>ΑΥΤΟΚΙΝΗΤΑ ΦΟΡΤΗΓΑ 1999</t>
  </si>
  <si>
    <t>13.02.99.0000</t>
  </si>
  <si>
    <t>ΑΠΟΡΙΜΜΑΤΟΦΟΡΟ MERCEDES ΚΗΥ 1701</t>
  </si>
  <si>
    <t>13.09</t>
  </si>
  <si>
    <t>Λοιπά μέσα μεταφοράς</t>
  </si>
  <si>
    <t>13.09.00</t>
  </si>
  <si>
    <t>13.09.00.0000</t>
  </si>
  <si>
    <t>Λοιπά μέσα μεταφοράς-ΣΥΓΚΕΝΤΡΩΤΙΚΟΣ ΛΟΓ/ΣΜΟΣ</t>
  </si>
  <si>
    <t>13.12</t>
  </si>
  <si>
    <t>Aυτοκίνητα φορτηγά - Pυμούλκες - Eιδικής Xρήσεως εκτός εκμεταλλεύσεως</t>
  </si>
  <si>
    <t>13.12.00</t>
  </si>
  <si>
    <t>13.12.00.0700</t>
  </si>
  <si>
    <t>Aυτοκίνητα φορτηγά - Pυμούλκες - Eιδικής Xρήσεως εκτός εκμεταλλεύσεως ΕΙΡΗΝΟΥΠΟΛΗΣ</t>
  </si>
  <si>
    <t>13.99</t>
  </si>
  <si>
    <t>Aποσβεσμένα μέσα μεταφοράς</t>
  </si>
  <si>
    <t>13.99.00</t>
  </si>
  <si>
    <t>Aποσβεσμένα αυτοκίνητα λεωφορεία</t>
  </si>
  <si>
    <t>13.99.00.0600</t>
  </si>
  <si>
    <t>Αποσβεσμένα αυτοκίνητα λεωφορεία ΑΝΘΕΜΙΩΝ</t>
  </si>
  <si>
    <t>13.99.01</t>
  </si>
  <si>
    <t>Aποσβεσμένα λοιπά επιβατικά αυτοκίνητα</t>
  </si>
  <si>
    <t>13.99.01.0000</t>
  </si>
  <si>
    <t>Aποσβεσμένα λοιπά επιβατικά αυτοκίνητα-ΣΥΓΚΕΝΤΡΩΤΙΚΟΣ ΛΟΓ/ΣΜΟΣ</t>
  </si>
  <si>
    <t>13.99.02</t>
  </si>
  <si>
    <t>Aποσβεσμένα φορτηγά - Pυμούλκες - Eιδικής Xρήσεως</t>
  </si>
  <si>
    <t>13.99.02.0000</t>
  </si>
  <si>
    <t>Aποσβεσμένα φορτηγά - Pυμούλκες - Eιδικής Xρήσεως-ΣΥΓΚΕΝΤΡΩΤΙΚΟΣ ΛΟΓ/ΣΜΟΣ</t>
  </si>
  <si>
    <t>13.99.02.0600</t>
  </si>
  <si>
    <t>Αποσβεσμένα Aυτοκίνητα φορτηγά - Pυμούλκες - Eιδικής Χρήσεως-ΑΝΘΕΜΙΩΝ</t>
  </si>
  <si>
    <t>13.99.02.0700</t>
  </si>
  <si>
    <t>Aποσβεσμένα φορτηγά - Pυμούλκες - Eιδικής Xρήσεως πρώην Δήμου Ειρηνουπολης</t>
  </si>
  <si>
    <t>13.99.09</t>
  </si>
  <si>
    <t>Aποσβεσμένα λοιπά μέσα μεταφοράς</t>
  </si>
  <si>
    <t>13.99.09.0000</t>
  </si>
  <si>
    <t>Aποσβεσμένα λοιπά μέσα μεταφοράς-ΣΥΓΚΕΝΤΡΩΤΙΚΟΣ ΛΟΓ/ΣΜΟΣ</t>
  </si>
  <si>
    <t>14</t>
  </si>
  <si>
    <t>EΠIΠΛA KAI ΛOIΠOΣ EΞOΠΛIΣMOΣ</t>
  </si>
  <si>
    <t>14.00</t>
  </si>
  <si>
    <t>Έπιπλα</t>
  </si>
  <si>
    <t>14.00.00</t>
  </si>
  <si>
    <t>Γραφεία</t>
  </si>
  <si>
    <t>14.00.00.0000</t>
  </si>
  <si>
    <t>ΕΠΙΠΛΑ -  (ΣΥΓΚΕΝΤΡΩΤΙΚΟΣ ΛΟΓΑΡΙΑΣΜΟΣ)</t>
  </si>
  <si>
    <t>14.00.00.0600</t>
  </si>
  <si>
    <t>Γραφεία ΑΝΘΕΜΙΩΝ</t>
  </si>
  <si>
    <t>14.00.00.0700</t>
  </si>
  <si>
    <t>Γραφεια ΕΙΡΗΝΟΥΠΟΛΗΣ</t>
  </si>
  <si>
    <t>14.00.01</t>
  </si>
  <si>
    <t>ΕΠΙΠΛΑ ΚΕΠ</t>
  </si>
  <si>
    <t>14.00.01.0003</t>
  </si>
  <si>
    <t>ΕΠΙΠΛΑ ΚΑΙ ΣΚΕΥΗ ΓΙΑ ΚΕΠ 26-08-2002</t>
  </si>
  <si>
    <t>14.00.01.0600</t>
  </si>
  <si>
    <t>Καρέκλες - Πολυθρόνες ΑΝΘΕΜΙΩΝ</t>
  </si>
  <si>
    <t>14.00.01.0700</t>
  </si>
  <si>
    <t>Καρέκλες - Πολυθρόνες ΕΙΡΗΝΟΥΠΟΛΗΣ</t>
  </si>
  <si>
    <t>14.00.02</t>
  </si>
  <si>
    <t>ΕΠΙΠΛΑ ΚΕΝΤΡΟΥ ΕΝΗΜΕΡΩΣΗΣ ΠΟΛΙΤΙΣΤΙΚΩΝ ΚΑΙ ΤΟΥΡΙΣΤΙΚΩΝ ΔΡΑΣΕΩΝ</t>
  </si>
  <si>
    <t>14.00.02.0600</t>
  </si>
  <si>
    <t>Τραπέζια ΑΝΘΕΜΙΩΝ</t>
  </si>
  <si>
    <t>14.00.02.0700</t>
  </si>
  <si>
    <t>Τραπέζια ΕΙΡΗΝΟΥΠΟΛΗΣ</t>
  </si>
  <si>
    <t>14.00.03</t>
  </si>
  <si>
    <t>Βιβλιοθήκες-ντουλάπες-εφοδιασμοί</t>
  </si>
  <si>
    <t>14.00.03.0600</t>
  </si>
  <si>
    <t>Βιβλιοθήκες-ντουλάπες-εφοδιασμοί ΑΝΘΕΜΙΩΝ</t>
  </si>
  <si>
    <t>14.00.03.0700</t>
  </si>
  <si>
    <t>Βιβλιοθήκες-ντουλάπες-εφοδιασμοί ΕΙΡΗΝΟΥΠΟΛΗΣ</t>
  </si>
  <si>
    <t>14.00.04</t>
  </si>
  <si>
    <t>ΕΠΙΠΛΑ ΔΗΜ.ΒΙΒΛΙΟΘΗΚΗΣ</t>
  </si>
  <si>
    <t>14.00.04.0000</t>
  </si>
  <si>
    <t>ΕΠΙΠΛΟ ΒΙΒΛΙΟΘΗΚΗΣ 2007</t>
  </si>
  <si>
    <t>14.00.04.0600</t>
  </si>
  <si>
    <t>Κουρτίνες - χαλιά</t>
  </si>
  <si>
    <t>14.00.05</t>
  </si>
  <si>
    <t>Έπιπλα για την "Προμήθεια εξοπλισμού Ειδικών Σχολείων Νάουσας - ΕΣΠΑ"</t>
  </si>
  <si>
    <t>14.00.05.0000</t>
  </si>
  <si>
    <t>Επιπλα Σχολικά για την "Προμήθεια εξοπλισμού Ειδικών Σχολείων Νάουσας - ΕΣΠΑ"</t>
  </si>
  <si>
    <t>14.00.99</t>
  </si>
  <si>
    <t>ΕΠΙΠΛΑ - ΑΓΟΡΕΣ ΕΩΣ 31/12/1999</t>
  </si>
  <si>
    <t>14.00.99.0000</t>
  </si>
  <si>
    <t>62 ΓΡΑΦΕΙΑ</t>
  </si>
  <si>
    <t>14.01</t>
  </si>
  <si>
    <t>Σκεύη</t>
  </si>
  <si>
    <t>14.01.00</t>
  </si>
  <si>
    <t>Ηλεκτρικές συσκευές</t>
  </si>
  <si>
    <t>14.01.00.0000</t>
  </si>
  <si>
    <t>ΣΚΕΥΗ-ΣΥΓΚΕΝΤΡΩΤΙΚΟΣ ΛΟΓ/ΣΜΟΣ</t>
  </si>
  <si>
    <t>14.01.00.0006</t>
  </si>
  <si>
    <t>Ηλεκτρικές συσκευές για την "Προμήθεια εξοπλισμού Ειδικών Σχολείων Νάουσας - ΕΣΠΑ"</t>
  </si>
  <si>
    <t>14.01.00.0600</t>
  </si>
  <si>
    <t>Ηλεκτρικές συσκευές ΑΝΘΕΜΙΩΝ</t>
  </si>
  <si>
    <t>14.01.00.0700</t>
  </si>
  <si>
    <t>Ηλεκτρικές συσκευές ΕΙΡΗΝΟΥΠΟΛΗΣ</t>
  </si>
  <si>
    <t>14.01.01</t>
  </si>
  <si>
    <t>Μηχανήματα κλιματισμού</t>
  </si>
  <si>
    <t>14.01.01.0600</t>
  </si>
  <si>
    <t>Μηχανήματα κλιματισμου ΑΝΘΕΜΙΩΝ</t>
  </si>
  <si>
    <t>14.01.01.0700</t>
  </si>
  <si>
    <t>Μηχανήματα κλιματισμου ΕΙΡΗΝΟΥΠΟΛΗΣ</t>
  </si>
  <si>
    <t>14.02</t>
  </si>
  <si>
    <t>Mηχανές Γραφείου</t>
  </si>
  <si>
    <t>14.02.00</t>
  </si>
  <si>
    <t>Γραφομηχανές</t>
  </si>
  <si>
    <t>14.02.00.0000</t>
  </si>
  <si>
    <t>Μηχανές Γραφείου-ΣΥΓΚΕΝΤΡΩΤΙΚΟΣ ΛΟΓ/ΣΜΟΣ</t>
  </si>
  <si>
    <t>14.02.00.0600</t>
  </si>
  <si>
    <t>Γραφομηχανές ΑΝΘΕΜΙΩΝ</t>
  </si>
  <si>
    <t>14.02.02</t>
  </si>
  <si>
    <t>Yπολογιστικές και λογιστικές μηχανές</t>
  </si>
  <si>
    <t>14.02.02.0600</t>
  </si>
  <si>
    <t>Υπολογιστές και λογιστικές μηχανές ΑΝΘΕΜΙΩΝ</t>
  </si>
  <si>
    <t>14.02.03</t>
  </si>
  <si>
    <t>Φωτοτυπικά μηχανήματα</t>
  </si>
  <si>
    <t>14.02.03.0012</t>
  </si>
  <si>
    <t>ΠΡΟΜΗΘΕΙΑ ΦΩΤ/ΚΟΥ  &amp;  ΦΑΞ  ΤΕΧΝΙΚΗΣ ΥΗΡΕΣΙΑΣ  ΒΟΥΔΟΥΡΗΣ - ΚΩΣΤΟΥΛΑΣ</t>
  </si>
  <si>
    <t>14.02.03.0600</t>
  </si>
  <si>
    <t xml:space="preserve">Φωτοτυπικά μηχανήματα </t>
  </si>
  <si>
    <t>14.02.03.0700</t>
  </si>
  <si>
    <t>Φωτοτυπικά μηχανήματα ΕΡΙΗΝΟΥΠΟΛΗΣ</t>
  </si>
  <si>
    <t>14.02.04</t>
  </si>
  <si>
    <t xml:space="preserve">ΦΑΞ </t>
  </si>
  <si>
    <t>14.02.04.0600</t>
  </si>
  <si>
    <t>ΦΑΞ  ΑΝΘΕΜΙΩΝ</t>
  </si>
  <si>
    <t>14.02.98</t>
  </si>
  <si>
    <t>Λοιπές μηχανές γραφείου</t>
  </si>
  <si>
    <t>14.02.98.0600</t>
  </si>
  <si>
    <t>Λοιπές μηχανές γραφείου ΑΝΘΕΜΙΩΝ</t>
  </si>
  <si>
    <t>14.02.98.0700</t>
  </si>
  <si>
    <t>Λοιπές μηχανές γραφείου ΕΙΡΗΝΟΥΠΟΛΗΣ</t>
  </si>
  <si>
    <t>14.02.99</t>
  </si>
  <si>
    <t>ΜΗΧΑΝΕΣ ΓΡΑΦΕΙΟΥ - ΑΓΟΡΕΣ ΕΩΣ 31/12/1999</t>
  </si>
  <si>
    <t>14.02.99.0000</t>
  </si>
  <si>
    <t>21 ΑΡΙΘΜΟΜΗΧΑΝΕΣ ΓΡΑΦΕΙΟΥ</t>
  </si>
  <si>
    <t>14.03</t>
  </si>
  <si>
    <t>Hλεκτρονικοί Yπολογιστές και ηλεκτρονικά συγκροτήματα</t>
  </si>
  <si>
    <t>14.03.00</t>
  </si>
  <si>
    <t>14.03.00.0000</t>
  </si>
  <si>
    <t>H/ Y και ηλεκτρονικά συγκροτήματα(ΣΥΓΚΕΝΤΡΩΤΙΚΟΣ ΛΟΓΑΡΙΑΣΜΟΣ)</t>
  </si>
  <si>
    <t>14.03.00.0070</t>
  </si>
  <si>
    <t>Προμήθεια φωτοαντιγραφικού μηχανήματος για τις ανάγκες της ΔΤΥΔΝ ΣΑΤΑ -Τ.Π.2015</t>
  </si>
  <si>
    <t>14.03.00.0074</t>
  </si>
  <si>
    <t>Προμήθεια εφαρμογής Διαχείρισης Ακίνητης Περιουσίας του Δήμου Νάουσας - Ίδια έσοδα 2018</t>
  </si>
  <si>
    <t>14.03.00.0075</t>
  </si>
  <si>
    <t>Γεωγραφικό σύστημα για τον περιβαλλοντικό και πολεοδομικό σχεδιασμό του Δήμου Νάουσας.</t>
  </si>
  <si>
    <t>14.03.00.0076</t>
  </si>
  <si>
    <t>Προμήθεια  εξοπλισμού  Η/Υ  και  εξοπλισμού γραφείου για το Πρόγραμμα Κοινωφελούς Εργασίας - έσοδα από 00.1219.006 - 2018</t>
  </si>
  <si>
    <t>14.03.00.0600</t>
  </si>
  <si>
    <t>14.03.00.0700</t>
  </si>
  <si>
    <t>Hλεκτρονικοί Yπολογιστές και ηλεκτρονικά συγκροτήματα SERVERS ΕΙΡΗΝΟΥΠΟΛΗΣ</t>
  </si>
  <si>
    <t>14.03.01</t>
  </si>
  <si>
    <t>Η/Υ ΓΙΑ ΚΕΠ</t>
  </si>
  <si>
    <t>14.03.01.0600</t>
  </si>
  <si>
    <t>ΟΘΟΝΕΣ ΑΝΘΕΜΙΩΝ</t>
  </si>
  <si>
    <t>14.03.01.0700</t>
  </si>
  <si>
    <t xml:space="preserve">ΟΘΟΝΕΣ ΕΙΡΗΝΟΥΠΟΛΗΣ </t>
  </si>
  <si>
    <t>14.03.02</t>
  </si>
  <si>
    <t>Η/Υ -ΗΛΕΚΤΡΟΝΙΚΑ ΣΥΓΚΡΟΤΗΜΑΤΑ ΚΕΝΤΡΟΥ ΕΝΗΜΕΡΩΣΗΣ ΠΟΛΙΤΙΣΤΙΚΩΝ ΚΑΙ ΤΟΥΡΙΣΤΙΚΩΝ ΔΡΑΣΕΩΝ</t>
  </si>
  <si>
    <t>14.03.02.0600</t>
  </si>
  <si>
    <t>PRINTERS ΕΚΤΥΠΩΤΕΣ</t>
  </si>
  <si>
    <t>14.03.02.0700</t>
  </si>
  <si>
    <t>ΕΚΤΥΠΩΤΕΣ ΕΙΡΗΝΟΥΠΟΛΗΣ</t>
  </si>
  <si>
    <t>14.03.03</t>
  </si>
  <si>
    <t>Scanners</t>
  </si>
  <si>
    <t>14.03.03.0600</t>
  </si>
  <si>
    <t>SCANNERS ΑΝΘΕΜΙΩΝ</t>
  </si>
  <si>
    <t>14.03.04</t>
  </si>
  <si>
    <t>Modems</t>
  </si>
  <si>
    <t>14.03.04.0600</t>
  </si>
  <si>
    <t>MODEMS ΑΝΘΕΜΙΩΝ</t>
  </si>
  <si>
    <t>14.03.05</t>
  </si>
  <si>
    <t>Λοιπά είδη Η/Υ</t>
  </si>
  <si>
    <t>14.03.05.0600</t>
  </si>
  <si>
    <t>ΛΟΙΠΑ ΕΙΔΗ Η/Υ ΑΝΘΕΜΙΩΝ</t>
  </si>
  <si>
    <t>14.03.05.0700</t>
  </si>
  <si>
    <t>ΛΟΙΠΑ ΠΕΡΙΦΕΡΙΑΚΑ ΕΙΔΗ Η/Υ ΕΙΡΗΝΟΥΠΟΛΗΣ</t>
  </si>
  <si>
    <t>14.03.06</t>
  </si>
  <si>
    <t>ΠΟΛΥΜΗΧΑΝΗΜΑΤΑ</t>
  </si>
  <si>
    <t>14.03.06.0600</t>
  </si>
  <si>
    <t>ΠΟΛΥΜΗΧΑΝΗΜΑΤΑ ΑΝΘΕΜΙΩΝ</t>
  </si>
  <si>
    <t>14.03.07</t>
  </si>
  <si>
    <t>Λοιπά Είδη Ηλεκτρολονικών  Εξοπλισμών  για την "Προμήθεια εξοπλισμού Ειδικών Σχολείων Νάουσας - ΕΣΠΑ"</t>
  </si>
  <si>
    <t>14.03.07.0000</t>
  </si>
  <si>
    <t>14.03.99</t>
  </si>
  <si>
    <t>Η/Υ ΜΕ ΑΓΟΡΑ ΕΩΣ 31/12/1999</t>
  </si>
  <si>
    <t>14.03.99.0000</t>
  </si>
  <si>
    <t>ΜΗΧΑΝΗΜΑΤΑ ΚΑΤΑΧΩΡΗΜΕΝΑ ΣΤΟ ΜΗΤΡΩΟ ΠΑΓΙΩΝ ΑΠΟ ΤΑ ΚΑΤΑΡΓΟΥΜΕΝΟ ΔΑΚ ΦΕΚ 1042/27.05.2011</t>
  </si>
  <si>
    <t>14.04</t>
  </si>
  <si>
    <t>Mέσα αποθηκεύσεως και μεταφοράς</t>
  </si>
  <si>
    <t>14.04.00</t>
  </si>
  <si>
    <t>Μέσα αποθηκεύσεως και μεταφοράς</t>
  </si>
  <si>
    <t>14.04.00.0600</t>
  </si>
  <si>
    <t>14.04.00.0700</t>
  </si>
  <si>
    <t>14.04.01</t>
  </si>
  <si>
    <t>ΚΑΔΟΙ ΑΠΟΡΡΙΜΜΑΤΩΝ &amp; ΛΟΙΠΑ ΕΙΔΗ ΚΑΘΑΡΙΟΤΗΤΑΣ</t>
  </si>
  <si>
    <t>14.04.01.0700</t>
  </si>
  <si>
    <t>ΚΑΔΟΙ ΑΠΟΡΡΙΜΜΑΤΩΝ &amp; ΛΟΙΠΑ ΕΙΔΗ ΚΑΘΑΡΙΟΤΗΤΑΣ ΕΙΡΗΝΟΥΠΟΛΗΣ</t>
  </si>
  <si>
    <t>14.05</t>
  </si>
  <si>
    <t>Eπιστημονικά όργανα</t>
  </si>
  <si>
    <t>14.05.00</t>
  </si>
  <si>
    <t>14.05.00.0000</t>
  </si>
  <si>
    <t>14.05.00.0001</t>
  </si>
  <si>
    <t>Επιστημονικά Όργανα για την "Προμήθεια Εξοπλισμού Ειδικών Σχολείων Νάουσας ΕΣΠΑ"</t>
  </si>
  <si>
    <t>14.05.00.0600</t>
  </si>
  <si>
    <t>Επιστημονικά  όργανα Ανθεμίων</t>
  </si>
  <si>
    <t>14.05.00.0700</t>
  </si>
  <si>
    <t>ΕΠΙΣΤΗΜΟΝΙΚΑ ΟΡΓΑΝΑ  ΕΙΡΗΝΟΥΠΟΛΗΣ</t>
  </si>
  <si>
    <t>14.08</t>
  </si>
  <si>
    <t>Eξοπλισμός τηλεπικοινωνιών</t>
  </si>
  <si>
    <t>14.08.00</t>
  </si>
  <si>
    <t>ΕΞΟΠΛΙΣΜΟΣ ΤΗΛΕΠΙΚΟΙΝΩΝΙΩΝ</t>
  </si>
  <si>
    <t>14.08.00.0000</t>
  </si>
  <si>
    <t>ΕΞΟΠΛΙΣΜΟΣ ΤΗΛΕΠΙΚΟΙΝΩΝΙΩΝ-ΣΥΓΚΕΝΤΡΩΤΙΚΟΣ ΛΟΓ/ΣΜΟΣ</t>
  </si>
  <si>
    <t>14.08.00.0600</t>
  </si>
  <si>
    <t xml:space="preserve">ΤΗΛΕΦΩΝΙΚΑΝ ΚΕΝΤΡΑ </t>
  </si>
  <si>
    <t>14.08.00.0700</t>
  </si>
  <si>
    <t>14.08.01</t>
  </si>
  <si>
    <t>ΕΞΟΠΛΙΣΜΟΣ ΤΗΛΕΠΙΚΟΙΝΩΝΙΩΝ ΓΙΑ ΚΕΠ</t>
  </si>
  <si>
    <t>14.08.01.0600</t>
  </si>
  <si>
    <t>ΤΗΛΕΦΩΝΙΚΕΣ ΣΥΣΚΕΥΕΣ ΑΝΘΕΜΙΩΝ</t>
  </si>
  <si>
    <t>14.08.01.0700</t>
  </si>
  <si>
    <t>ΤΗΛΕΦΩΝΙΚΕΣ ΣΥΣΚΕΥΕΣ ΕΙΡΗΝΟΥΠΟΛΗΣ</t>
  </si>
  <si>
    <t>14.08.02</t>
  </si>
  <si>
    <t>FAX-TELEX</t>
  </si>
  <si>
    <t>14.08.02.0600</t>
  </si>
  <si>
    <t>ΦΑΞ - ΤΕΛΕ ΑΝΘΕΜΙΩΝ</t>
  </si>
  <si>
    <t>14.08.02.0700</t>
  </si>
  <si>
    <t xml:space="preserve">Φαξ &amp; πολυμηχανήματα </t>
  </si>
  <si>
    <t>14.08.03</t>
  </si>
  <si>
    <t>Ασύρματη επικοινωνια μηχανημάτων</t>
  </si>
  <si>
    <t>14.08.03.0600</t>
  </si>
  <si>
    <t>Ασύρματη επικοινωνία οχημάτων ΑΝΘΕΜΙΏΝ</t>
  </si>
  <si>
    <t>14.09</t>
  </si>
  <si>
    <t>Λοιπός εξοπλισμός</t>
  </si>
  <si>
    <t>14.09.00</t>
  </si>
  <si>
    <t>14.09.00.0000</t>
  </si>
  <si>
    <t>Λοιπός εξοπλισμός (ΣΥΓΚΕΝΤΡΩΤΙΚΟΣ ΛΟΓΑΡΙΑΣΜΟΣ)</t>
  </si>
  <si>
    <t>14.09.00.0033</t>
  </si>
  <si>
    <t>Τοποθέτηση υπόγειων κάδων στο εμπορικό κέντρο της Δ.Κ. Νάουσας του Δήμου Ηρωικής Πόλεως Νάουσας-(Επιχορήγηση από το Πράσινο Ταμείο του Υπ. Παραγ/κης Ανασυγκρ/σης Περιβ/ντος &amp; Ενέργειας) Τ.Π. 2015</t>
  </si>
  <si>
    <t>14.09.00.0034</t>
  </si>
  <si>
    <t>Κάλυψη δαπανών διασύνδεσης κτιρίων Βέτλανς &amp; ΕΡΙΑ με το μητροπολιτικό δίκτυο οπτικών ινών Δήμου Νάουσας ΣΑΤΑ -Τ.Π.2015</t>
  </si>
  <si>
    <t>14.09.00.0035</t>
  </si>
  <si>
    <t>Προμήθεια εξοπλισμού ξυλουργείου</t>
  </si>
  <si>
    <t>14.09.00.0036</t>
  </si>
  <si>
    <t>Προμήθεια τροχήλατων πλαστικών κάδων απορριμμάτων (1100lt), τροχήλατων πλαστικών κάδων απορριμμάτων (240lt), προμήθεια επίστηλων κάδων απορριμμάτων (καλαθιών) για πλατείες, παιδικές χαρές, κοινόχρηστους χώρους. - ΣΑΤΑ</t>
  </si>
  <si>
    <t>14.09.00.0037</t>
  </si>
  <si>
    <t>Προμήθεια συστήματος επίβλεψης στο Σ.Μ.Α-ίδια έσοδα</t>
  </si>
  <si>
    <t>14.09.00.0038</t>
  </si>
  <si>
    <t>Προμήθεια παρελκόμενου κουβά για μηχάνημα έργου Τ.Π. 2016 (5000,00 Αρθ.27 Ν.3756/09 &amp; 200,00 ΣΑΤΑ )</t>
  </si>
  <si>
    <t>14.09.00.0040</t>
  </si>
  <si>
    <t>Προμήθεια δύο (2) μεταλλικών δεξαμενών χωρητικότητας 6,75μ3 για αντλιοστάσια πλήρωσης βυτίων του Δ. Νάουσας ΤΠ 2017 - ΣΑΤΑ</t>
  </si>
  <si>
    <t>14.09.00.0041</t>
  </si>
  <si>
    <t>Προμήθεια  Περιπτέρου . Απομάκρυνση παλαιού και τοποθέτηση νέου επι της Χρ.Λαναρά 1 -ιδια έσοδα</t>
  </si>
  <si>
    <t>14.09.00.0042</t>
  </si>
  <si>
    <t>Προμήθεια δύο (2) ηλεκτραντλίων για τις ΔΕ Ανθεμίων ΣΑΤΑ  ΤΠ 2017</t>
  </si>
  <si>
    <t>14.09.00.0043</t>
  </si>
  <si>
    <t>Προμήθεια φωτιστικών σωμάτων τύπου LED για την υλοποίηση πιλοτικής δράσης στην ΤΚ Χαρίεσσας. - ΙΔΙΑ ΕΣΟΔΑ ΤΠ 2017</t>
  </si>
  <si>
    <t>14.09.00.0044</t>
  </si>
  <si>
    <t>Προμήθεια προκατασκευασμένων βοθροσωλήνων από οπλισμένο σκυρόδεμα διαμέτρου 2,00. ΤΠ 2017- ΣΑΤΑ 2017</t>
  </si>
  <si>
    <t>14.09.00.0045</t>
  </si>
  <si>
    <t>Προμήθεια φωτιστικών σωμάτων ΤΚ Επισκοπής &amp; Κοπανού  - ΤΠ 2018 -ΣΑΤΑ</t>
  </si>
  <si>
    <t>14.09.00.0047</t>
  </si>
  <si>
    <t>Προμήθεια σιδηρών κιγλιδωμάτων "χιαστί" για ασφάλεια περιπατητών-  ΤΠ 2018</t>
  </si>
  <si>
    <t>14.09.00.0049</t>
  </si>
  <si>
    <t>Λοιπός εξοπλισμός (Προμήθεια πινακίδων για τα μνημόσυνα - κηδείες. )</t>
  </si>
  <si>
    <t>14.09.00.0600</t>
  </si>
  <si>
    <t>Λοιπός εξοπλισμός ΑΝΘΕΜΙΩΝ</t>
  </si>
  <si>
    <t>14.09.00.0602</t>
  </si>
  <si>
    <t>Ραδιόφωνα κα συνφείς συσκευές ΑΝΘΕΜΙΩΝ</t>
  </si>
  <si>
    <t>14.09.00.0603</t>
  </si>
  <si>
    <t>Μαγνητόφωνα και εξαρτήματα ΑΝΘΕΜΙΩΝ</t>
  </si>
  <si>
    <t>14.09.00.0604</t>
  </si>
  <si>
    <t>Τηλεοράσεις &amp; συναφείς συσκευές ΑΝΘΕΜΙΩΝ</t>
  </si>
  <si>
    <t>14.09.00.0605</t>
  </si>
  <si>
    <t>Κινηματογραφικές μηχανές και εξαρτήματα ΑΝΘΕΜΙΩΝ</t>
  </si>
  <si>
    <t>14.09.00.0606</t>
  </si>
  <si>
    <t>Μουσικά όργανα και εξοπλισμό ΑΝΘΕΜΙΩΝ</t>
  </si>
  <si>
    <t>14.09.00.0700</t>
  </si>
  <si>
    <t>Λοιπός εξοπλισμός ΕΙΡΗΝΟΥΠΟΛΗΣ</t>
  </si>
  <si>
    <t>14.09.03</t>
  </si>
  <si>
    <t xml:space="preserve">Λοιπός Εξοπλισμός </t>
  </si>
  <si>
    <t>14.09.03.0000</t>
  </si>
  <si>
    <t>Λοπός Εξοπλισμός - Μουσικά  όργανα για την "Προμήθεια εξοπλισμού Ειδικών Σχολείων Νάουσας - ΕΣΠΑ"</t>
  </si>
  <si>
    <t>14.09.03.0001</t>
  </si>
  <si>
    <t>Αθλητικός εξοπλισμος για την "Προμήθεια εξοπλισμού Ειδικών Σχολείων Νάουσας - ΕΣΠΑ"</t>
  </si>
  <si>
    <t>14.09.03.0002</t>
  </si>
  <si>
    <t>ΕΞΟΠΛΙΣΜΟΣ  ΔΗΜΟΤΙΚΟΥ ΚΤΗΝΙΑΤΡΕΙΟΥ</t>
  </si>
  <si>
    <t>14.09.03.0003</t>
  </si>
  <si>
    <t>Λοιπός εξοπλισμός - εργαλεία για τα Εικαστικά Εργαστήρια του Δ. Νάουσας</t>
  </si>
  <si>
    <t>14.09.99</t>
  </si>
  <si>
    <t>ΛΟΙΠΟΣ ΕΞΟΠΛΙΣΜΟΣ ΜΕ ΑΓΟΡΑ ΕΩΣ 31-12-1999</t>
  </si>
  <si>
    <t>14.09.99.0000</t>
  </si>
  <si>
    <t>14.19</t>
  </si>
  <si>
    <t>Λοιπός εξοπλισμός εκτός εκμεταλλεύσεως</t>
  </si>
  <si>
    <t>14.19.00</t>
  </si>
  <si>
    <t>14.19.00.0600</t>
  </si>
  <si>
    <t>Λοιπός εξοπλισμός εκτός εκμεταλλεύσεως ΑΝΘΕΜΙΩΝ</t>
  </si>
  <si>
    <t>14.99</t>
  </si>
  <si>
    <t>Aποσβεσμένα έπιπλα και αποσβεσμένος λοιπός εξοπλισμός</t>
  </si>
  <si>
    <t>14.99.00</t>
  </si>
  <si>
    <t>Aποσβεσμένα έπιπλα</t>
  </si>
  <si>
    <t>14.99.00.0000</t>
  </si>
  <si>
    <t>ΑΠΟΣΒΕΣΜΕΝΑ ΕΠΙΠΛΑ-ΣΥΓΚΕΝΤΡΩΤΙΚΟΣ ΛΟΓ/ΣΜΟΣ</t>
  </si>
  <si>
    <t>14.99.00.0600</t>
  </si>
  <si>
    <t>Αποσβεσμένα γραφεία ΑΝΘΕΜΙΩΝ</t>
  </si>
  <si>
    <t>14.99.00.0700</t>
  </si>
  <si>
    <t>Αποσβεσμένα γραφεία ΕΙΡΗΝ.</t>
  </si>
  <si>
    <t>14.99.01</t>
  </si>
  <si>
    <t>Aποσβεσμένα σκεύη</t>
  </si>
  <si>
    <t>14.99.01.0000</t>
  </si>
  <si>
    <t>ΑΠΟΣΒΕΣΜΕΝΑ ΣΚΕΥΗ-ΣΥΓΚΕΝΤΡΩΤΙΚΟΣ ΛΟΓ/ΣΜΟΣ</t>
  </si>
  <si>
    <t>14.99.01.0600</t>
  </si>
  <si>
    <t>Αποσβεσμένες ηλεκτρικές συσκευές ΑΝΘΕΜΙΩΝ</t>
  </si>
  <si>
    <t>14.99.01.0700</t>
  </si>
  <si>
    <t>Αποσβεσμένες βιβλιοθήκες - ντουλάπες - εφοδιασμοί  ΕΙΡΗΝ.</t>
  </si>
  <si>
    <t>14.99.02</t>
  </si>
  <si>
    <t>Aποσβεσμένες μηχανές γραφείων</t>
  </si>
  <si>
    <t>14.99.02.0000</t>
  </si>
  <si>
    <t>Aποσβεσμένες μηχανές γραφείου-ΣΥΓΚΕΝΤΡΩΤΙΚΟΣ ΛΟΓ/ΣΜΟΣ</t>
  </si>
  <si>
    <t>14.99.02.0600</t>
  </si>
  <si>
    <t>Aποσβεσμένες γραφομηχανές  ΑΝΘΕΜΙΩΝ</t>
  </si>
  <si>
    <t>14.99.02.0700</t>
  </si>
  <si>
    <t>Aποσβεσμένες μηχανές γραφείου-ΣΥΓΚΕΝΤΡΩΤΙΚΟΣ ΛΟΓ/ΣΜΟΣ- πρώην Δήμου Ειρηνούπολης</t>
  </si>
  <si>
    <t>14.99.03</t>
  </si>
  <si>
    <t>Aποσβεσμένοι ηλεκτρονικοί υπολογιστές και αποσβεσμένα ηλεκτρονικά συγκροτήματα</t>
  </si>
  <si>
    <t>14.99.03.0000</t>
  </si>
  <si>
    <t>Aποσβεσμένοι Η/Υ και αποσβ/να ηλεκτρονικά συγκρ/τα-ΣΥΓΚΕΝΤΡΩΤΙΚΟΣ ΛΟΓ/ΣΜΟΣ</t>
  </si>
  <si>
    <t>14.99.03.0600</t>
  </si>
  <si>
    <t>Aποσβεσμένοι ηλεκτρονικοί υπολογιστές και αποσβεσμένα ηλεκτρονικά συγκροτήματα ΑΝΘΕΜΙΩΝ</t>
  </si>
  <si>
    <t>14.99.03.0700</t>
  </si>
  <si>
    <t xml:space="preserve">Αποσβεσμένοι ηλεκτρονικοί υπολογιστές και κεντρικές μονάδες servers ΑΝΘΕΜΙΩΝ </t>
  </si>
  <si>
    <t>14.99.04</t>
  </si>
  <si>
    <t>Aποσβεσμένα μέσα αποθηκεύσεως και μεταφοράς</t>
  </si>
  <si>
    <t>14.99.04.0600</t>
  </si>
  <si>
    <t>Aποσβεσμένα μέσα αποθηκεύσεως και μεταφοράς ΑΝΘΕΜΙΩΝ</t>
  </si>
  <si>
    <t>14.99.04.0700</t>
  </si>
  <si>
    <t>Aποσβεσμένα μέσα αποθηκεύσεως και μεταφοράς ΕΙΡΗΝΟΥΠΟΛΗΣ</t>
  </si>
  <si>
    <t>14.99.05</t>
  </si>
  <si>
    <t>Aποσβεσμένα επιστημονικά όργανα</t>
  </si>
  <si>
    <t>14.99.05.0000</t>
  </si>
  <si>
    <t>14.99.05.0600</t>
  </si>
  <si>
    <t>Αποσβεσμένα επιστημονικά όργανα Ανθεμίων</t>
  </si>
  <si>
    <t>14.99.05.0700</t>
  </si>
  <si>
    <t>Aποσβεσμένα επιστημονικά όργανα ΕΙΡΗΝ.</t>
  </si>
  <si>
    <t>14.99.08</t>
  </si>
  <si>
    <t>Aποσβεσμένος εξοπλισμός τηλεπικοινωνιών</t>
  </si>
  <si>
    <t>14.99.08.0000</t>
  </si>
  <si>
    <t>Aποσβεσμένος εξοπλισμός τηλεπ/νιών-ΣΥΓΚΕΝΤΡΩΤΙΚΟΣ ΛΟΓ/ΣΜΟΣ</t>
  </si>
  <si>
    <t>14.99.08.0600</t>
  </si>
  <si>
    <t>Aποσβεσμένα τηλεφωνικά κέντρα ΑΝΘΕΜΙΙΩΝ</t>
  </si>
  <si>
    <t>14.99.08.0601</t>
  </si>
  <si>
    <t>Aποσβεσμένες τηλεφωνικές συσκευές ΑΝΘΕΜΙΩΝ</t>
  </si>
  <si>
    <t>14.99.08.0602</t>
  </si>
  <si>
    <t>Aποσβεσμένα ΦΑΧ ΤΕΛΕΧ ΑΝΘΕΜΙΩΝ</t>
  </si>
  <si>
    <t>14.99.08.0603</t>
  </si>
  <si>
    <t>Aποσβεσθέντα ασύρματης επικοινωνίας ΑΝΘΕΜΙΩΝ</t>
  </si>
  <si>
    <t>14.99.08.0700</t>
  </si>
  <si>
    <t>Aποσβεσμένα τηλεφωνικά κέντρα ΕΙΡΗΝΟΥΠ</t>
  </si>
  <si>
    <t>14.99.09</t>
  </si>
  <si>
    <t>Aποσβεσμένος λοιπός εξοπλισμός</t>
  </si>
  <si>
    <t>14.99.09.0000</t>
  </si>
  <si>
    <t>Aποσβεσμένος λοιπός εξοπλισμός-ΣΥΓΚΕΝΤΡΩΤΙΚΟΣ ΛΟΓ/ΣΜΟΣ</t>
  </si>
  <si>
    <t>14.99.09.0600</t>
  </si>
  <si>
    <t>Aποσβεσμένος λοιπός εξοπλισμός ΑΝΘΕΜΙΩΝ</t>
  </si>
  <si>
    <t>14.99.09.0700</t>
  </si>
  <si>
    <t>Aποσβεσμένος λοιπός εξοπλισμός ΕΙΡΗΝ</t>
  </si>
  <si>
    <t>15</t>
  </si>
  <si>
    <t>AKINΗΤΟΠΟΙΗΣΕΙΣ YΠO EKTEΛΕΣΗ ΚΑΙ ΠPOKATABΟΛΕΣ KTHΣΕΩΣ ΠAΓIΩN ΣΤΟΙΧΕΙΩΝ</t>
  </si>
  <si>
    <t>15.11</t>
  </si>
  <si>
    <t>Kτίρια - εγκαταστάσεις κτιρίων - τεχνικά έργα</t>
  </si>
  <si>
    <t>15.11.03</t>
  </si>
  <si>
    <t>Δαπάνες κατασκευής τεχνικών έργων ύδρευσης, άρδευσης και αποχέτευσης</t>
  </si>
  <si>
    <t>15.11.03.0734</t>
  </si>
  <si>
    <t>Κατασκευή εσωτερικών δικτύων άρδευσης στην περιοχή ΑΥΛΕΣ Δ..Δ. Πολυπλάτανου - Δ.Ε. Ειρηνούπολης</t>
  </si>
  <si>
    <t>15.14</t>
  </si>
  <si>
    <t>Έπιπλα και σκεύη</t>
  </si>
  <si>
    <t>15.14.09</t>
  </si>
  <si>
    <t>15.14.09.0000</t>
  </si>
  <si>
    <t>15.17</t>
  </si>
  <si>
    <t xml:space="preserve">Δαπάνες κατασκευής Παγίων  (Μόνιμων ) εγκατ/σεις κοινής χρήσεως </t>
  </si>
  <si>
    <t>15.17.00</t>
  </si>
  <si>
    <t>Κτιριακές εγκατ/σεις κοινής χρήσεως υπό εκτέλεση</t>
  </si>
  <si>
    <t>15.17.00.0029</t>
  </si>
  <si>
    <t>Κατασκευή τεχνικού στη θέση Ροδιά - ΤΠ 2012 - ΣΑΤΑ 2012</t>
  </si>
  <si>
    <t>15.17.11</t>
  </si>
  <si>
    <t>Πλατείες-Πάρκα-Παιδότοποι κοινής χρήσεως υπό εκτέλεση</t>
  </si>
  <si>
    <t>15.17.11.0014</t>
  </si>
  <si>
    <t>Διαμόρφωση πλατείας Τ.Κ. Λευκαδίων - ΣΑΤΑ 2012 για Δημοτικές &amp; Τοπικές κοινότητες (20%)</t>
  </si>
  <si>
    <t>15.17.11.0080</t>
  </si>
  <si>
    <t xml:space="preserve">Κατασκευή ελάστικού τάπητα στα ανοικτά γήπεδα καλ/ρισης Αγγελ. Νάουσας, - Επιχ/ση απο ΠΔΕ 2017 του Υπουργ.Πολ.&amp; Αθλ. - ΤΠ 2018 </t>
  </si>
  <si>
    <t>15.17.31</t>
  </si>
  <si>
    <t>Οδοί-Οδοστρώματα κοινής χρήσεως υπό εκτέλεση</t>
  </si>
  <si>
    <t>15.17.31.0102</t>
  </si>
  <si>
    <t>Κατασκευή δρόμου πρόσβασης προς το 10ο Δημοτ. Σχολ. Νάουσας - ΣΑΤΑ - Τ.Π. 2015</t>
  </si>
  <si>
    <t>15.17.31.0119</t>
  </si>
  <si>
    <t>ΟΔΙΚΗ ΣΗΜΑΝΣΗ 19%</t>
  </si>
  <si>
    <t>15.17.31.0120</t>
  </si>
  <si>
    <t>Αποκατάσταση Δημοτικής οδού Νάουσας - Ροδοχωρίου Τ.Π. 2016-ΣΑΤΑ(170.000+68498,12), Ν.3556/09 αρθ.27 (1323,32), ΙΔΙΑ ΕΣ.(178,56)</t>
  </si>
  <si>
    <t>15.17.31.0121</t>
  </si>
  <si>
    <t>Ασφαλτοστρώσεις οδών πόλεις Νάουσας ΤΠ 2017 (ΣΑΤΑ: 543.439,14- Αρθ.27Ν3756/09: 250.642,53 - ΙΔ.ΕΣ.:40.918,33)</t>
  </si>
  <si>
    <t>15.17.71</t>
  </si>
  <si>
    <t>Εγκατ/σεις Ηλεκτροφ/σμού κοινής χρήσεως υπό εκτέλεση</t>
  </si>
  <si>
    <t>15.17.71.0010</t>
  </si>
  <si>
    <t>Επέκταση ηλεκτροφωτισμού Δήμου Νάουσας έτους 2014 (Τ.Π. 2014 - ΙΔΙΑ ΕΣΟΔΑ)</t>
  </si>
  <si>
    <t>15.17.80</t>
  </si>
  <si>
    <t>Λοιπές εγκαταστάσεις κοινής χρήσης</t>
  </si>
  <si>
    <t>15.17.80.0004</t>
  </si>
  <si>
    <t>Προμήθεια τριφασικού αντιστροφέα για το φωτοβολταϊκό σύστημα του 2ου Γυμνασίου Νάουσας - ΣΑΤΑ</t>
  </si>
  <si>
    <t>15.17.90</t>
  </si>
  <si>
    <t xml:space="preserve">Λοιπές εγκαταστάσεις κοινής χρήσης υπο εκτέλεση </t>
  </si>
  <si>
    <t>15.17.90.0020</t>
  </si>
  <si>
    <t>Εξωραϊσμός υπαίθριων κοινόχρηστων χώρων Δήμου Νάουσας - ΥΠ.ΕΣ.</t>
  </si>
  <si>
    <t>15.17.90.0053</t>
  </si>
  <si>
    <t>Κατασκευή γεμιστικού στη θέση Σκορπιός (Τρ/ση Τ.Π.  ΣΑΤΑ 2012)</t>
  </si>
  <si>
    <t>15.17.90.0055</t>
  </si>
  <si>
    <t>Κατασκευή Σταθμού Μεταφόρτωσης Απορριμμάτων Νάουσας - 1ο  Υπ/γο. ΕΣΠΑ - Τ.Π. 2013</t>
  </si>
  <si>
    <t>15.17.90.0056</t>
  </si>
  <si>
    <t>Προμήθεια εντλίας στα Γαλλικά της Τ.Κ. Μαρίνας (Τ.Π.2013 - Ίδια Έσοδα)</t>
  </si>
  <si>
    <t>15.17.90.0057</t>
  </si>
  <si>
    <t>Πρόμηθεια σωλήνων άρδευσης στην Τ.Κ. Μαρίνας - Τ.Π.2013 - (κατάργηση έργου &amp; 20% ΣΑΤΑ 2012)</t>
  </si>
  <si>
    <t>15.17.90.0060</t>
  </si>
  <si>
    <t>Αντιπλημμυρική προστασία οδού Καραϊσκάκη Δήμου Νάουσας - Άρθ. 27 &amp; ΣΑΤΑ (Τ.Π. 2014)</t>
  </si>
  <si>
    <t>15.17.90.0061</t>
  </si>
  <si>
    <t>Διαμόρφωση περιβάλλοντος χώρου Σιδηροδρομικού Σταθμού Νάουσας (ΣΑΤΑ Τ.Π. 2015)</t>
  </si>
  <si>
    <t>15.17.90.0065</t>
  </si>
  <si>
    <t>Ανάπλαση πλατείας και διαμόρφωση παιδικής χαράς στην πλατεία Ειρήνης</t>
  </si>
  <si>
    <t>15.17.90.0066</t>
  </si>
  <si>
    <t>Εργασίες κατασκευής μνημείων τριετούς ταφής πόλης Νάουσας</t>
  </si>
  <si>
    <t>15.17.90.0068</t>
  </si>
  <si>
    <t>Εργασίες κατασκευής μνημείων τριετούς ταφής πόλης Νάουσας Τ.Π. 2017 -Ίδια έσοδα</t>
  </si>
  <si>
    <t>15.17.90.0070</t>
  </si>
  <si>
    <t>Προμήθεια Ηλεκτραντλίων  - ΤΠ 2018 -ΣΑΤΑ</t>
  </si>
  <si>
    <t>15.17.90.0071</t>
  </si>
  <si>
    <t>Εργασίες κατασκευής μνημείων τριετούς ταφής πόλης Νάουσας Τ.Π. 2018 -Ίδια έσοδα</t>
  </si>
  <si>
    <t>15.20</t>
  </si>
  <si>
    <t>Μελέτες - Έρευνες - Πειραματικές εργασίες - Ειδικές δαπάνες</t>
  </si>
  <si>
    <t>15.20.00</t>
  </si>
  <si>
    <t>Mελέτες και έρευνες για κατασκευές, επέκταση, ή συμπλήρωση κτιρίων</t>
  </si>
  <si>
    <t>15.20.00.0022</t>
  </si>
  <si>
    <t>Αρχιτεκτονική μελέτη εφαρμογής του έργου "Δημιουργία Πολιτιστικού Κέντρου Αγγελοχωρίου" - ΤΠ 2012 - ΣΑΤΑ</t>
  </si>
  <si>
    <t>15.20.00.0026</t>
  </si>
  <si>
    <t xml:space="preserve">Μελέτη ειδικής οικολογικής αξιολόγησης του έργου/δραστηρ/τας "Αναβάθμιση &amp; Επέκταση του Χιονοδρομικού Κέντρου 3-5 Πηγάδια και Ανάπτυξη Τουριστικών &amp; Αθλητ. Εγκατ/σεων στην Περιοχή Ντορντόπολη Δ.Νάουσας Π.Ε. Ημαθίας-ΣΑΤΑ - 6.913,22 -Τ.Π.2013 </t>
  </si>
  <si>
    <t>15.20.09</t>
  </si>
  <si>
    <t xml:space="preserve">Μελέτες και έρευνες για κατασκευές, επέκταση  τεχνικών έργων πλήν κτιρίων </t>
  </si>
  <si>
    <t>15.20.09.0026</t>
  </si>
  <si>
    <t>Μελέτη επεξεργασίας και διάθεσης λυμάτων του έργου/δραστηριότητας "Αναβάθμιση &amp; Επέκταση του Χιον/μικού Κέντρου 3-5 Πηγάδια και Ανάπτυξη Τουριστικών &amp; Αθλητ.Εγκατ/σεων στην Περιοχή Ντορντόπολη Δ.Νάουσας Π.Ε. Ημαθίας-ΣΑΤΑ -Τ.Π.2013 - 4.431,80</t>
  </si>
  <si>
    <t>15.20.09.0027</t>
  </si>
  <si>
    <t>Ειδική μουσιολογική αρχιτεκτονική μελέτη διαμόρφωσης του εκθεσιακού χώρου του Κέντρου Τεκμηρίωσης "ΕΡΙΑ"</t>
  </si>
  <si>
    <t>15.20.09.0032</t>
  </si>
  <si>
    <t>Εκπόνηση μελέτης για την ανάπτυξη υδροηλεκτρικών σταθμών</t>
  </si>
  <si>
    <t>15.20.09.0601</t>
  </si>
  <si>
    <t xml:space="preserve">Υδρογεωλογική μελέτη (α΄ φάση) για την αναγνώρηση των ιαματικών πηγών Δήμου Ανθεμίων Δ.Ε. Ανθεμίων ΣΑΤΑ 2013 7866,50 -ΣΥΝΕΧΙΖΟΜΕΝΟ </t>
  </si>
  <si>
    <t>15.20.09.0602</t>
  </si>
  <si>
    <t>Μελέτη φυσικοχημικών αναλύσεων για την αναγνώρηση των ιαματικών πηγών Δ.Ε. Ανθεμίων ΙΔΙΑ ΕΣΟΔΑ-ΑΓΝΩΣΤΗ ΠΗΓΗ ΧΡΗΜ.</t>
  </si>
  <si>
    <t>15.20.09.0706</t>
  </si>
  <si>
    <t>Σχέδιο Χωρικής και Οικιστικής Οργάνωσης Ανοιχτής Πόλης (Σ.Χ.Ο.Ο.Α.Π.) - Δ.Ε. Ειρηνούπολης (43.01.02.06)</t>
  </si>
  <si>
    <t>15.20.10</t>
  </si>
  <si>
    <t xml:space="preserve">Λοιπές μελέτες </t>
  </si>
  <si>
    <t>15.20.10.0003</t>
  </si>
  <si>
    <t xml:space="preserve">Έκθεση εκτίμησης Περιβαλλοντικών Επιπτώσεων για την αξιοποίηση - εκμετάλλευση της ορεινής περιοχής Ντορντόπολης </t>
  </si>
  <si>
    <t>15.20.10.0036</t>
  </si>
  <si>
    <t>Δασοτεχνικη Μελέτη με τίτλο "ΚΑΤΑΣΚΕΥΗ ΕΞΩΠΟΤΑΜΙΑΣ ΛΙΜΝΟΔΕΞΑΜΕΝΗΣ ΣΤΗ ΘΕΣΗ 3 ΠΗΓΑΔΙΑ για την αντ/κή προστασία του Δημοτ. Δάσους Νάουσας</t>
  </si>
  <si>
    <t>15.20.10.0038</t>
  </si>
  <si>
    <t>ΜΕΛΕΤΗ - ΕΡΕΥΝΑ με τίτλο "Χορεύοντας στην πόλη: Τα αποκριάτικα δρώμενα της Νάουσας ως τοπικό δεδομένο και ως ανθρωπολογικό ζητούμενο. Εθνογραφική και ιστορική έρευνα "- ΙΔΙΑ ΕΣΟΔΑ</t>
  </si>
  <si>
    <t>15.20.10.0042</t>
  </si>
  <si>
    <t>Μελέτη οριοθέτησης μη πλεύσιμου ποταμού Αράπιτσας (υδατορέματος) της Ηρωϊκής πόλης Νάουσας, εντός του αστικού ιστού της - Σύνθετη μελέτη αποτελούμενη από Υδραυλική μελέτη, Γεωλογική-Υδρογεωλογική μελέτη, Περιβαλλοντική μελέτη και Τοπογραφική μελέτη)</t>
  </si>
  <si>
    <t>15.20.10.0046</t>
  </si>
  <si>
    <t>Εκπόνηση μελέτης σκοπιμότητας για τον προσδιορισμό της ταυτότητας του Δήμου της Η.Π. Νάουσας "Naoussa city branding"</t>
  </si>
  <si>
    <t>15.20.10.0047</t>
  </si>
  <si>
    <t>Εκπόνηση μελέτης Β΄ Φάσης  της ταυτότητας "Naoussa city branding" του Δήμου της Η.Π. Νάουσας  ΤΠ 2017 - ΣΑΤΑ 2017</t>
  </si>
  <si>
    <t>15.20.20</t>
  </si>
  <si>
    <t>Ειδικές δαπάνες</t>
  </si>
  <si>
    <t>15.20.20.0003</t>
  </si>
  <si>
    <t>Αποζημιώσεις σε θιγόμενους από τη ρυμοτομία</t>
  </si>
  <si>
    <t>15.20.80</t>
  </si>
  <si>
    <t>ΕΙΔΙΚΕΣ ΔΑΠΑΝΕΣ</t>
  </si>
  <si>
    <t>15.20.80.0601</t>
  </si>
  <si>
    <t>Σύνταξη μελέτης με τίτλο Διαμόρφωση πλατείας οικισμού Πολλων Νερών</t>
  </si>
  <si>
    <t>16</t>
  </si>
  <si>
    <t>AΣΩMATEΣ AKINΗΤΟΠΟΙΗΣEIΣ ΚΑΙ  EΞOΔA ΠOΛYETΟΥΣ AΠOΣBΕΣΕΩΣ</t>
  </si>
  <si>
    <t>16.10</t>
  </si>
  <si>
    <t>Έξοδα ιδρύσεως και πρώτης εγκατάστασης</t>
  </si>
  <si>
    <t>16.10.00</t>
  </si>
  <si>
    <t>16.10.00.0000</t>
  </si>
  <si>
    <t>Έξοδα ιδρύσεως και πρώτης εγκατάστασης-ΣΥΓΚΕΝΤΡΩΤΙΚΟΣ ΛΟΓ/ΣΜΟΣ</t>
  </si>
  <si>
    <t>16.10.00.0002</t>
  </si>
  <si>
    <t>ΤΕΧΝΙΚΗ ΣΤΗΡΙΞΗ ΕΠΙΧΕΙΡΗΣΙΑΚΟΥ ΣΧΕΔΙΟΥ "ΟΛΟΚΛΗΡΩΜΕΝΟ ΠΡΟΓΡΑΜΜΑ ΑΣΤΙΚΗΣ ΑΝΑΠΤΥΞΗΣ ΤΗΣ ΠΕΡΙΟΧΗΣ ΠΟΤΑΜΟΥ ΑΡΑΠΙΤΣΑ ΤΟΥ ΔΗΜΟΥ ΝΑΟΥΣΑΣ"</t>
  </si>
  <si>
    <t>16.10.00.0003</t>
  </si>
  <si>
    <t>16.10.00.0004</t>
  </si>
  <si>
    <t>16.10.00.0005</t>
  </si>
  <si>
    <t>16.10.00.0700</t>
  </si>
  <si>
    <t>Έξοδα ιδρύσεως και πρώτης εγκατάστασης ΕΙΡΗΝΟΥΠΟΛΗΣ</t>
  </si>
  <si>
    <t>16.10.01</t>
  </si>
  <si>
    <t>ΜΕΛΕΤΕΣ ΚΑΙ ΕΞΟΔΑ ΙΔΡΥΣΗΣ ΚΤΙΡΙΑΚΩΝ ΕΓΚΑΤΑΣΤΑΣΕΩΝ</t>
  </si>
  <si>
    <t>16.10.01.0000</t>
  </si>
  <si>
    <t>Γεωτεχνική μελέτη - έρευνα για την δημιουργία Μουσείου Βιομηχανικής Κληρονομιάς - ΣΑΤΑ 09</t>
  </si>
  <si>
    <t>16.10.01.0001</t>
  </si>
  <si>
    <t>Μελέτη για τον ολοκληρωμένο σχεδιασμό ανάπτυξης οικισμού Αρκοχωρίου</t>
  </si>
  <si>
    <t>16.10.01.0002</t>
  </si>
  <si>
    <t>Επικαιροποίηση και τροποποίηση υφιστάμενης αρχιτεκτονικής μελέτης κτιρίου ΕΡΙΑ - ΒΑΦΕΙΟ  για στέγαση Μουσείου Βιομηχανικής Κληρονομιάς - ΣΑΤΑ 09</t>
  </si>
  <si>
    <t>16.10.01.0003</t>
  </si>
  <si>
    <t>Αποτύπωση - Τεκμηρίωση διατηρητέου κτιρίου λεβητοστασίου - καμινάδας εργοστασίου ΕΡΙΑ - ΣΑΤΑ 09</t>
  </si>
  <si>
    <t>16.10.01.0004</t>
  </si>
  <si>
    <t>Ειδική μουσιολογική μελέτη εσωτερικού χώρου Μουσείου Βιομηχανικής Κληρονομιάς - ΣΑΤΑ 09</t>
  </si>
  <si>
    <t>16.10.01.0005</t>
  </si>
  <si>
    <t>Επικαιροποίηση και τροποποίηση υφιστάμενης στατικής μελέτης κτιρίου "ΕΡΙΑ - ΒΑΦΕΙΟΥ" για στέγαση Μουσείου Βιομηχανικής Κληρονομιάς - ΣΑΤΑ 09</t>
  </si>
  <si>
    <t>16.10.01.0006</t>
  </si>
  <si>
    <t>Έλεγχος στατικής επάρκειας διατηρητέου κτιρίου Λεβητοστασίου - Καμινάδας εργοστασίου "ΕΡΙΑ" - ΣΑΤΑ 2010</t>
  </si>
  <si>
    <t>16.10.01.0007</t>
  </si>
  <si>
    <t>Στατική μελέτη ενίσχυσης - αντικατάστασης φερόντων στοιχείων υφιστάμενου κτιρίου "ΠΡΩΗΝ ΒΕΤΛΑΝΣ" - ΣΑΤΑ 2010</t>
  </si>
  <si>
    <t>16.10.01.0008</t>
  </si>
  <si>
    <t>Η/Μ Μελέτη Κέντρου Τεκμηρίωσης Βιομηχανικής Κληρονομιάς - ΣΑΤΑ 2010</t>
  </si>
  <si>
    <t>16.10.01.0009</t>
  </si>
  <si>
    <t>Μελέτη Αρχιτεκτονικών επανάρχησης του πρώην Βιομηχανικού κτιρίου Βέτλανς σε πολυχώρο Πολιτισμού - ΣΑΤΑ Π.Ε.</t>
  </si>
  <si>
    <t>16.10.01.0010</t>
  </si>
  <si>
    <t>Αποτύπωση υφιστάμενου Βιομηχανικού κτιρίου Βέτλανς - ΣΑΤΑ Π.Ε.</t>
  </si>
  <si>
    <t>16.10.01.0011</t>
  </si>
  <si>
    <t>Έλεγχος στατικής επάρκειας &amp; ενισχύσεις του πρώην Βιομηχανικού κτιρίου Βέτλανς - ΣΑΤΑ Π.Ε.</t>
  </si>
  <si>
    <t>16.10.01.0012</t>
  </si>
  <si>
    <t>Ειδική μελέτη ακουστικής διαμόρφωσης της αίθουσας συνεδρίων του Πολυχώρου Πολιτισμού - ΣΑΤΑ Π.Ε.</t>
  </si>
  <si>
    <t>16.10.01.0013</t>
  </si>
  <si>
    <t>Η/Μ μελέτη κτιρίου πρώην "ΒΕΤΛΑΝΣ" - ΣΑΤΑ 09</t>
  </si>
  <si>
    <t>16.10.01.0014</t>
  </si>
  <si>
    <t>Η/Μ μελέτη κτιρίου πρώην βιομηχανικού συγκροτήματος Λόγγου - Τουρπάλη - ΣΑΤΑ 09</t>
  </si>
  <si>
    <t>16.10.01.0015</t>
  </si>
  <si>
    <t>Στατική &amp; Ηλεκτρομηχανολογική μελέτη διατηρητέου κτιρίου Κονάκι στην Τ.Κ. Μαρίνας του Δήμου Νάουσας - ΤΠ 2012 - ΣΑΤΑ 2012</t>
  </si>
  <si>
    <t>16.10.01.0016</t>
  </si>
  <si>
    <t>Τροποποίηση αρχιτεκτονικής &amp; ηλεκτρομηχανολογικής μελέτης 10ου 2/θέσιου Νηπιαγωγείου Νάουσας - ΤΠ 2012 - ΣΑΤΑ</t>
  </si>
  <si>
    <t>16.10.01.0017</t>
  </si>
  <si>
    <t>Ηλεκτρολογική μελέτη του έργου "Δημιουργία Πολιτιστικού Κέντρου Αγγελοχωρίου" - ΤΠ 2012 - ΣΑΤΑ</t>
  </si>
  <si>
    <t>16.10.01.0018</t>
  </si>
  <si>
    <t>Αρχιτεκτονική Μελέτη νέων αποδυτηρίων  αθλητικών εγκαταστάσεων στην περιοχή  "ΠΑΠΡΑ" της Δ.Ε. Ανθεμίων του Δ. Νάουσας.(ΣΑΤΑ)</t>
  </si>
  <si>
    <t>16.10.01.0019</t>
  </si>
  <si>
    <t>16.10.01.0020</t>
  </si>
  <si>
    <t>Μελέτη στατικής επάρκειας Δημοτικού θεάτρου</t>
  </si>
  <si>
    <t>16.10.01.0021</t>
  </si>
  <si>
    <t>16.10.02</t>
  </si>
  <si>
    <t>ΜΕΛΕΤΕΣ &amp; ΕΡΕΥΝΕΣ ΓΙΑ ΚΑΤΑΣΚΕΥΕΣ, ΕΠΕΚΤΑΣΗ ΤΕΧΝΙΚΩΝ ΕΡΓΩΝ ΠΛΗΝ ΚΤΙΡΙΩΝ</t>
  </si>
  <si>
    <t>16.10.02.0011</t>
  </si>
  <si>
    <t>Στατική επίλυση μεταλλικής γέφυρας στο Δημ. Πάρκο (ΣΑΤΑ 2009)</t>
  </si>
  <si>
    <t>16.10.02.0012</t>
  </si>
  <si>
    <t>Γεωφυσική έρευνα της περιοχής κατασκευής φράγματος στη θέση Καραμπουρνάρι Ημαθίας - ΥΠ.ΕΣ.</t>
  </si>
  <si>
    <t>16.10.02.0015</t>
  </si>
  <si>
    <t>Επικαιροποίηση αρχιτεκτονικής μελέτης "ΕΠΕΜΒΑΣΕΙΣ ΣΤΟ ΔΙΚΤΥΟ ΤΩΝ ΠΕΖΟΔΡΟΜΩΝ ΕΚΑΤΕΡΩΘΕΝ ΤΟΥ ΠΟΤΑΜΟΥ ΑΡΑΠΙΤΣΑ" - ΣΑΤΑ 09</t>
  </si>
  <si>
    <t>16.10.02.0016</t>
  </si>
  <si>
    <t>Επικαιροποίηση τευχών δημοπράτησης της μελέτης "ΕΠΕΜΒΑΣΕΙΣ ΣΤΟ ΔΙΚΤΥΟ ΤΩΝ ΠΕΖΟΔΡΟΜΩΝ ΕΚΑΤΕΡΩΘΕΝ ΤΟΥ ΠΟΤΑΜΟΥ ΑΡΑΠΙΤΣΑ" - ΣΑΤΑ 09</t>
  </si>
  <si>
    <t>16.10.02.0017</t>
  </si>
  <si>
    <t>Γεωθερμική - Ενεργειακή μελέτη κλειστού κολυμβητηρίου Νάουσας - ΣΑΤΑ 09</t>
  </si>
  <si>
    <t>16.10.02.0018</t>
  </si>
  <si>
    <t>Γεωτεχνική μελέτη - έρευνα για την κατασκευή γέφυρας Νοσοκομείου - ΣΑΤΑ 09</t>
  </si>
  <si>
    <t>16.10.02.0019</t>
  </si>
  <si>
    <t>Γεωλογική μελέτη ευστάθειας πρανών Αράπιτσας στο Δημοτικό Πάρκο - ΣΑΤΑ 09</t>
  </si>
  <si>
    <t>16.10.02.0020</t>
  </si>
  <si>
    <t>Ειδική αρχιτεκτονική μελέτη διαμόρφωσης χώρου για πτην κατασκευή πάρκου skateboard - Άρθρο 27 Ν. 3756/09</t>
  </si>
  <si>
    <t>16.10.02.0021</t>
  </si>
  <si>
    <t>Μελέτη εσωτερικών δικτύων αποχέτευσης των Δ.Ε. του Δήμου Νάουσας  Δ.Ε. Ανθεμίων &amp; Ειρηνούπολης</t>
  </si>
  <si>
    <t>16.10.02.0022</t>
  </si>
  <si>
    <t>Μελέτη αποκατάστασης δημοτικής οδού Νάουσας - Ροδοχωρίου -Άρθρ. 27 -ΤΠ 2015</t>
  </si>
  <si>
    <t>16.10.02.0023</t>
  </si>
  <si>
    <t>Μελέτη αποκατάστασης δημοτικής οδού Νάουσας - Ροδοχωρίου -Άρθρ. 27 -ΤΠ 2016</t>
  </si>
  <si>
    <t>16.10.02.0024</t>
  </si>
  <si>
    <t>16.10.02.0025</t>
  </si>
  <si>
    <t>16.10.02.0026</t>
  </si>
  <si>
    <t>16.10.02.0027</t>
  </si>
  <si>
    <t>16.10.02.0028</t>
  </si>
  <si>
    <t>16.10.02.0029</t>
  </si>
  <si>
    <t>16.10.02.0030</t>
  </si>
  <si>
    <t>16.10.02.0031</t>
  </si>
  <si>
    <t>16.10.03</t>
  </si>
  <si>
    <t>ΣΥΝΤΑΞΗ ΓΕΝΙΚΟΥ ΠΟΛΕΟΔΟΜΙΚΟΥ ΣΧΕΔΙΑΣΜΟΥ ΔΗΜΟΥ ΝΑΟΥΣΑΣ</t>
  </si>
  <si>
    <t>16.10.03.0001</t>
  </si>
  <si>
    <t>16.10.03.0002</t>
  </si>
  <si>
    <t>Σύνταξη μελέτης με τίτλο "Διαμόρφωση ηρώου οικισμού Πολλών Νερών" - Δ.Ε. Ανθεμίων</t>
  </si>
  <si>
    <t>16.10.03.0003</t>
  </si>
  <si>
    <t>16.10.03.0009</t>
  </si>
  <si>
    <t>Προμελέτη Περιβαλλοντικών Επιπτώσεων του έργου " Αξιοποίηση - εκμετάλλευση του Χ.Κ 3-5 Πηγάδια και της δασικής έκτασης (72.000 στρ.) του Δήμου Νάουσας"</t>
  </si>
  <si>
    <t>16.10.03.0011</t>
  </si>
  <si>
    <t>Εργασίες παροχής υπηρεσιών που αφορούν τη σύνταξη φακέλου για την υποβολή πρότασης για χρηματοδότηση του έργου '' Διαμόρφωση - σύνδεση Δημ. Πάρκου με το χώρο κτιρίου '' Ναιάς ''.(ΣΑΤΑ 2009)</t>
  </si>
  <si>
    <t>16.10.03.0012</t>
  </si>
  <si>
    <t>Γεωτεχνική μελέτη - έρευνα για την κατασκευή φράγματος στη θέση Καραμπουρνάρι - ΣΑΤΑ 08</t>
  </si>
  <si>
    <t>16.10.03.0013</t>
  </si>
  <si>
    <t>Γεωτεχνική μελέτη - έρευνα για την κατασκευή φράγματος στη θέση Αλαταριά - ΣΑΤΑ 08</t>
  </si>
  <si>
    <t>16.10.03.0014</t>
  </si>
  <si>
    <t>Υδραυλική μελέτη ρέματος Κουτίχα (ΣΑΤΑ 09)</t>
  </si>
  <si>
    <t>16.10.03.0016</t>
  </si>
  <si>
    <t>Ειδική αρχιτεκτονική μελέτη περιβάλλοντος χώρου Κέντρου Τεκμηρίωσης Βιομηχανικής Κληρονομιάς - ΣΑΤΑ 09</t>
  </si>
  <si>
    <t>16.10.03.0017</t>
  </si>
  <si>
    <t>Η/Μ Μελέτη περιβάλλοντος χώρου Κέντρου Τεκμηρίωσης Μουσείου - ΣΑΤΑ 2010</t>
  </si>
  <si>
    <t>16.10.03.0018</t>
  </si>
  <si>
    <t>Προκαταρκτική μελέτη αξιοποίησης πρώην στρατοπέδου Μίγγα ( Σχέδιο Ανάπτυξης ) - Συνεχιζόμενο ΣΑΤΑ 2011</t>
  </si>
  <si>
    <t>16.10.03.0020</t>
  </si>
  <si>
    <t>Μελέτη σχεδιασμού λειτουργίας και διοίκησης των υποδομών και εξυπηρετήσεων  του άλσους Αγ. Νικολάου</t>
  </si>
  <si>
    <t>16.10.03.0021</t>
  </si>
  <si>
    <t>Επικαιροποίηση Η/Μ μελέτης "ΕΠΕΜΒΑΣΕΙΣ ΣΤΟ ΔΙΚΤΥΟ ΤΩΝ ΠΕΖΟΔΡΟΜΩΝ ΕΚΑΤΕΡΩΘΕΝ ΤΟΥ ΠΟΤΑΜΟΥ ΑΡΑΠΙΤΣΑ" - ΣΑΤΑ Π.Ε.</t>
  </si>
  <si>
    <t>16.10.03.0022</t>
  </si>
  <si>
    <t>Μελέτη υδραυλικών υπογείων δικτύων πόλης Νάουσας - ΣΑΤΑ Π.Ε.</t>
  </si>
  <si>
    <t>16.10.03.0023</t>
  </si>
  <si>
    <t>Μελέτη υπόγειων δικτύων - ηλεκτροφωτισμός πόλης Νάουσας - ΣΑΤΑ Π.Ε.</t>
  </si>
  <si>
    <t>16.10.03.0024</t>
  </si>
  <si>
    <t>Διαμόρφωση ακαλύπτου χώρου πρώην Βιομηχανικού κτιρίου Βέτλανς - ΣΑΤΑ Π.Ε.</t>
  </si>
  <si>
    <t>16.10.03.0025</t>
  </si>
  <si>
    <t>Μελέτη προμήθειας ειδικού εξοπλισμού του πρώην Βιομηχανικού κτιρίου Βέτλανς - ΣΑΤΑ Π.Ε.</t>
  </si>
  <si>
    <t>16.10.03.0026</t>
  </si>
  <si>
    <t>Σύνταξη ΓΠΣ Δ. Νάουσας σύμφωνα με τις διατάξεις του Ν. 2508/97 και τροποποίηση του ήδη εγκεκριμένου ΓΠΣ όπου απαιτείται. - ΣΑΤΑ 09</t>
  </si>
  <si>
    <t>16.10.03.0033</t>
  </si>
  <si>
    <t>Μελέτη για την "Συνολική θεώρηση αισθητικής και λειτουργικής αναβάθμισης; και ανάδειξης του ορεινού οικισμού Αρκοχωρίου" - ΙΔΙΑ ΕΣΟΔΑ</t>
  </si>
  <si>
    <t>16.10.03.0034</t>
  </si>
  <si>
    <t>Μελέτη Περιβαλλοντικών επιπτώσεων την την "ΚΑΤΑΣΚΕΥΗ ΕΞΩΠΟΤΑΜΙΑΣ ΛΙΜΝΟΔΕΞΑΜΕΝΗΣ ΣΤΗ ΘΕΣΗ 3 ΠΗΓΑΔΙΑ για την αντ/κή προστασία του Δημοτ. Δάσους Νάουσας</t>
  </si>
  <si>
    <t>16.10.03.0035</t>
  </si>
  <si>
    <t>Δασοτεχνική διευθέτηση ορεινής λεκάνης απορροής στην ευρύτερη περιοχή του Χιονοδρομικού Κέντρου "Τρία - Πέντε Πηγάδια" Νάουσας - ΙΔΙΑ ΕΣΟΔΑ</t>
  </si>
  <si>
    <t>16.10.03.0037</t>
  </si>
  <si>
    <t>ΜΕΛΕΤΗ ΠΕΡΙΒΑΛΛΟΝΤΙΚΩΝ ΕΠΙΠΤΩΣΕΩΝ ΓΙΑ ΤΟΝ ΠΡΟΣΩΡΙΝΟ ΧΩΡΟ ΥΠΟΔΟΧΗΣ ΤΟΥ ΚΙΝΗΤΟΥ ΣΥΣΤΗΜΑΤΟΣ ΜΕΤΑΜΟΡΦΩΣΗΣ ΑΠΟΡΡΙΜΜΑΤΩΝ  Δ. ΝΑΟΥΣΑΣ</t>
  </si>
  <si>
    <t>16.10.03.0038</t>
  </si>
  <si>
    <t>Κυκλοφοριακή μελέτη και οριστική μελέτη τριών ισόπεδων κόμβων πόλης Νάουσας - ΘΗΣΕΑΣ</t>
  </si>
  <si>
    <t>16.10.03.0602</t>
  </si>
  <si>
    <t>Τοπογραφική  αποτύπωση περιοχής Τσαμπάζι για τη δημιουργία κατασκήνωσης</t>
  </si>
  <si>
    <t>16.10.03.0603</t>
  </si>
  <si>
    <t>Τοπογραφική  συμπληρωματική αποτύπωση περιοχής  Στασιάνα  για την αξιοποίησή της</t>
  </si>
  <si>
    <t>16.10.03.0604</t>
  </si>
  <si>
    <t>Οριστική αρχιτεκτονική μελέτη αναψυκτηρίου στην περιοχή Στασιάνα - Δ.Ε. Ανθεμίων ΙΔΙΑ ΕΣΟΔΑ - ΑΓΝΩΣΤΗ ΠΗΓΗ ΧΡΗΜ.</t>
  </si>
  <si>
    <t>16.12</t>
  </si>
  <si>
    <t>Έξοδα λοιπών ερευνών</t>
  </si>
  <si>
    <t>16.12.00</t>
  </si>
  <si>
    <t>16.12.00.0600</t>
  </si>
  <si>
    <t>Έξοδα λοιπών ερευνών ΑΝΘΕΜΙΩΝ</t>
  </si>
  <si>
    <t>16.17</t>
  </si>
  <si>
    <t>Έξοδα αναδιοργανώσεως</t>
  </si>
  <si>
    <t>16.17.00</t>
  </si>
  <si>
    <t>Λογισμικά προγράμματα H/Y</t>
  </si>
  <si>
    <t>16.17.00.0000</t>
  </si>
  <si>
    <t>ΕΞΟΔΑ ΑΝΑΔΙΟΡΓΑΝΟΣΕΩΣ-ΣΥΓΚΕΝΤΡΩΤΙΚΟΣ ΛΟΓ/ΣΜΟΣ</t>
  </si>
  <si>
    <t>16.17.00.0600</t>
  </si>
  <si>
    <t>Λογισμικά προγράμματα Η/Υ</t>
  </si>
  <si>
    <t>16.17.00.0700</t>
  </si>
  <si>
    <t>16.17.01</t>
  </si>
  <si>
    <t>ΟΙΚΟΝΟΜΟΤΕΧΝΙΚΕΣ ΜΕΛΕΤΕΣ</t>
  </si>
  <si>
    <t>16.17.01.0600</t>
  </si>
  <si>
    <t>ανθεμιων</t>
  </si>
  <si>
    <t>16.99</t>
  </si>
  <si>
    <t>Aποσβεσμένες ασώματες ακινητ/σεις &amp; αποσβ/να έξοδα πολυετούς αποσβέσεως</t>
  </si>
  <si>
    <t>16.99.10</t>
  </si>
  <si>
    <t>Aποσβεσμένα έξοδα ιδρύσεως  και  πρώτης εγκατάστασης</t>
  </si>
  <si>
    <t>16.99.10.0000</t>
  </si>
  <si>
    <t>Aποσβεσμένα έξοδα ιδρύσεως  και  πρώτης εγκατάστασης-ΣΥΓΚΕΝΤΡΩΤΙΚΟΣ ΛΟΓ/ΣΜΟΣ</t>
  </si>
  <si>
    <t>16.99.10.0600</t>
  </si>
  <si>
    <t>Aποσβεσμένα έξοδα ιδρύσεως  και  πρώτης εγκατάστασης ΑΝΘΕΜΙΩΝ</t>
  </si>
  <si>
    <t>16.99.10.0700</t>
  </si>
  <si>
    <t>Aποσβεσμένα έξοδα ιδρύσεως  και  πρώτης εγκατάστασης ΕΙΡΗΝΟΥΠΟΛΗΣ</t>
  </si>
  <si>
    <t>16.99.12</t>
  </si>
  <si>
    <t>Aποσβεσμένα έξοδα λοιπών ερευνών</t>
  </si>
  <si>
    <t>16.99.12.0600</t>
  </si>
  <si>
    <t>Αποσβεσμένα έδοδα λοιπων ερευνών ΑΝΘΕΜΙΩΝ</t>
  </si>
  <si>
    <t>16.99.17</t>
  </si>
  <si>
    <t>Aποσβεσμένα έξοδα αναδιοργανώσεως</t>
  </si>
  <si>
    <t>16.99.17.0000</t>
  </si>
  <si>
    <t>ΑΠΟΣΒ. ΕΞΟΔΑ ΑΝΑΔΙΟΡΓΑΝΟΣΕΩΣ-ΣΥΓΚΕΝΤΡΩΤΙΚΟΣ ΛΟΓ/ΣΜΟΣ</t>
  </si>
  <si>
    <t>16.99.17.0600</t>
  </si>
  <si>
    <t>Aποσβεσμένα έξοδα αναδιοργανώσεως ΑΝΘΕΜΙΩΝ</t>
  </si>
  <si>
    <t>16.99.17.0700</t>
  </si>
  <si>
    <t xml:space="preserve">Aποσβεσμένα λογισμικά προγράμματα </t>
  </si>
  <si>
    <t>17</t>
  </si>
  <si>
    <t>ΠΑΓΙΕΣ (ΜΟΝΙΜΕΣ) ΕΓΚΑΤΑΣΤΑΣΕΙΣ ΚΟΙΝΗΣ ΧΡΗΣΕΩΣ</t>
  </si>
  <si>
    <t>17.00</t>
  </si>
  <si>
    <t>Κτιριακές Εγκαταστάσεις κοινής χρήσης</t>
  </si>
  <si>
    <t>17.00.00</t>
  </si>
  <si>
    <t>17.00.00.0000</t>
  </si>
  <si>
    <t>17.00.00.0600</t>
  </si>
  <si>
    <t>17.00.01</t>
  </si>
  <si>
    <t>ΑΘΛΗΤΙΚΕΣ ΕΓΚΑΤΑΣΤΑΣΕΙΣ</t>
  </si>
  <si>
    <t>17.00.01.0600</t>
  </si>
  <si>
    <t>17.00.02</t>
  </si>
  <si>
    <t>Λοιπες  Εγκαταστάσεις</t>
  </si>
  <si>
    <t>17.00.02.0600</t>
  </si>
  <si>
    <t xml:space="preserve"> Εγκαταστάσεις Νεκροταφείων</t>
  </si>
  <si>
    <t>17.11</t>
  </si>
  <si>
    <t>17.11.00</t>
  </si>
  <si>
    <t>Πλατείες</t>
  </si>
  <si>
    <t>17.11.00.0000</t>
  </si>
  <si>
    <t>Πλατείες-πάρκα-παιδότοποι-ΣΥΓΚΕΝΤΡΩΤΙΚΟΣ ΛΟΓ/ΣΜΟΣ</t>
  </si>
  <si>
    <t>17.11.00.0600</t>
  </si>
  <si>
    <t>Πλατείες ΑΝΘΕΜΙΩΝ</t>
  </si>
  <si>
    <t>17.11.00.0700</t>
  </si>
  <si>
    <t>Πλατείες ΕΙΡΗΝΟΥΠΟΛΗΣ</t>
  </si>
  <si>
    <t>17.11.01</t>
  </si>
  <si>
    <t>Πάρκα</t>
  </si>
  <si>
    <t>17.11.01.0000</t>
  </si>
  <si>
    <t>17.11.01.0600</t>
  </si>
  <si>
    <t>Πάρκα ΑΝΘΕΜΙΩΝ</t>
  </si>
  <si>
    <t>17.11.02</t>
  </si>
  <si>
    <t>Παιδότοποι</t>
  </si>
  <si>
    <t>17.11.02.0700</t>
  </si>
  <si>
    <t>Παιδότοποι ΕΙΡΗΝΟΥΠΟΛΗΣ</t>
  </si>
  <si>
    <t>17.31</t>
  </si>
  <si>
    <t>Οδοί-Οδοστρώματα κοινής χρήσεως</t>
  </si>
  <si>
    <t>17.31.00</t>
  </si>
  <si>
    <t>17.31.00.0000</t>
  </si>
  <si>
    <t>Οδοί-Οδοστρώματα κοινής χρήσεως-ΣΥΓΚΕΝΤΡΩΤΙΚΟΣ ΛΟΓ/ΣΜΟΣ</t>
  </si>
  <si>
    <t>17.31.00.0036</t>
  </si>
  <si>
    <t>Ασφαλτοστρώσεις Δ.Ε. Νάουσας (ΣΑΤΑ)</t>
  </si>
  <si>
    <t>17.31.00.0037</t>
  </si>
  <si>
    <t>Κατασκεύη Τεχνικών και έργων υποδομής, προσβάσεων ΑΜΕΑ, πλακοστρώσεων κοινόχρηστων χώρων Δ. Νάουσας (Τ.Π. 2014 - ΣΑΤΑ)</t>
  </si>
  <si>
    <t>17.31.00.0038</t>
  </si>
  <si>
    <t>Ασφαλτόστρωση οδικού δικτύου Δ.Ε. Ανθεμίων - Ειρηνούπολης - ΣΑΤΑ ΤΠ 2015</t>
  </si>
  <si>
    <t>17.31.00.0039</t>
  </si>
  <si>
    <t>17.31.00.0040</t>
  </si>
  <si>
    <t>17.31.00.0600</t>
  </si>
  <si>
    <t>Οδοί-Οδοστρώματα κοινής χρήσεως ΑΝΘΕΜΙΩΝ</t>
  </si>
  <si>
    <t>17.31.00.0700</t>
  </si>
  <si>
    <t>Οδοί-Οδοστρώματα κοινής χρήσεως ΕΙΡΗΝΟΥΠΟΛΗΣ</t>
  </si>
  <si>
    <t>17.31.00.0701</t>
  </si>
  <si>
    <t xml:space="preserve">Ασφαλτόστρωση αγροτικού δρόμου στο Δ. Ειρηνούπολης - Δ.Ε. Ειρηνούπολης ΑΡ.ΜΕΛ.217/2010 ΤΥΔΚ ΣΑΤΑ 2013- 165.136,0 -ΣΥΝΕΧΙΖΟΜΕΝΟ </t>
  </si>
  <si>
    <t>17.51</t>
  </si>
  <si>
    <t>17.51.00</t>
  </si>
  <si>
    <t>17.51.00.0000</t>
  </si>
  <si>
    <t>Πεζοδρόμια κοινής  χρήσης ΝΑΟΥΣΑΣ-ΣΥΓΚΕΝΤΡΩΤΙΚΟΣ ΛΟΓ/ΣΜΟΣ</t>
  </si>
  <si>
    <t>17.51.00.0007</t>
  </si>
  <si>
    <t>Πλακοστρώσεις - Πεζοδρομήσεις Δ. Νάουσας - ΣΑΤΑ 2012 20.000 € και ΑΡΘΡΟ 27 Ν. 3756/2009 12.000 €</t>
  </si>
  <si>
    <t>17.51.00.0600</t>
  </si>
  <si>
    <t>17.51.00.0700</t>
  </si>
  <si>
    <t>17.61</t>
  </si>
  <si>
    <t>17.61.00</t>
  </si>
  <si>
    <t>17.61.00.0000</t>
  </si>
  <si>
    <t>ΜΝΗΜΕΙΑ-ΣΥΓΚΕΝΤΡΩΤΙΚΟΣ ΛΟΓ/ΣΜΟΣ</t>
  </si>
  <si>
    <t>17.71</t>
  </si>
  <si>
    <t>Εγκαταστάσεις Ηλεκτροφωτισμού κοινής χρήσεως</t>
  </si>
  <si>
    <t>17.71.00</t>
  </si>
  <si>
    <t>17.71.00.0000</t>
  </si>
  <si>
    <t>ΕΓΚΑΤΑΣΤΑΣΕΙΣ ΗΛΕΚΤΡΟΦΩΤΙΣΜΟΥ ΚΟΙΝΗΣ ΧΡΗΣΗΣ-ΣΥΓΚΕΝΤΡΩΤΙΚΟΣ ΛΟΓ/ΣΜΟΣ</t>
  </si>
  <si>
    <t>17.71.00.0007</t>
  </si>
  <si>
    <t>Επέκταση ηλεκτροφωτισμού Δήμου Νάουσας έτους 2011 - Άρθρο 27 Ν. 3756/09</t>
  </si>
  <si>
    <t>17.71.00.0008</t>
  </si>
  <si>
    <t>Επιχορήγηση για το έργο "ΠΡΟΤΥΠΟ ΕΠΙΔΕΙΚΤΙΚΟ ΕΡΓΟ ΕΦΑΡΜΟΣΗΣ ΑΠΕ &amp; ΔΡΑΣΗ ΕΞΟΙΚΟΝΟΜΗΣΗΣ ΕΝΕΡΓΕΙΑΣ ΣΤΟ 2ο  ΓΥΜΝΑΣΙΟ ΝΑΟΥΣΑΣ -  ΥΠ.ΠΕΡΙΒ/ΝΤΟΣ</t>
  </si>
  <si>
    <t>17.71.00.0009</t>
  </si>
  <si>
    <t xml:space="preserve">Αντικατάσταση συστήματος θέρμανσης και εγκατάσταση μικρού φωτοβολταϊκού συστήματος στο Κέντρο Περιβαλλοντικής Εκπαίδευσης Νάουσας" - ΣΑΤΑ </t>
  </si>
  <si>
    <t>17.71.00.0010</t>
  </si>
  <si>
    <t>17.71.00.0011</t>
  </si>
  <si>
    <t>17.71.00.0600</t>
  </si>
  <si>
    <t>Εγκαταστάσεις Ηλεκτροφωτισμού κοινής χρήσεως ΑΝΘΕΜΙΩΝ</t>
  </si>
  <si>
    <t>17.71.00.0700</t>
  </si>
  <si>
    <t>17.71.90</t>
  </si>
  <si>
    <t>ΒΕΛΤΙΩΣΕΙΣ ΔΙΚΤΥΟΥ ΥΔΡΕΥΣΗΣ</t>
  </si>
  <si>
    <t>17.71.90.0000</t>
  </si>
  <si>
    <t>17.71.90.0007</t>
  </si>
  <si>
    <t>Κάλυψη δαπανών προμήθειας εξοπλισμού άρδευσης στα "Γαλλικά" Τ.Κ. Μαρίνας -ΣΑΤΑ-Τ.Π.2015</t>
  </si>
  <si>
    <t>17.71.90.0008</t>
  </si>
  <si>
    <t xml:space="preserve">Προμήθεια επτά (7) μεταλλικών δεξαμενών χωριτικότητας 6.75 μ3 για γεμιστικά αντλιοστάσια του Δήμου Νάουσας - ΣΑΤΑ </t>
  </si>
  <si>
    <t>17.71.91</t>
  </si>
  <si>
    <t>ΒΕΛΤΙΩΣΕΙΣ ΔΙΚΤΥΟΥ ΑΡΔΕΥΣΗΣ</t>
  </si>
  <si>
    <t>17.71.91.0001</t>
  </si>
  <si>
    <t>17.90</t>
  </si>
  <si>
    <t>17.90.00</t>
  </si>
  <si>
    <t>17.90.00.0000</t>
  </si>
  <si>
    <t>Λοιπές μόνιμες εγκαταστάσεις κοινής χρήσεως-ΣΥΓΚΕΝΤΡΩΤΙΚΟΣ ΛΟΓ/ΣΜΟΣ</t>
  </si>
  <si>
    <t>17.90.00.0030</t>
  </si>
  <si>
    <t>Κατασκεύη τοιχίου αντιστήριξης στο Δημοτικό κοιμητήριο Πολλών Νερών-ΣΑΤΑ Π.Ε.</t>
  </si>
  <si>
    <t>17.90.00.0031</t>
  </si>
  <si>
    <t>Εργασίες Κατασκευής μνημείων τριετούς ταφής πόλης Νάουσας - ΙΔΙΑ ΕΣΟΔΑ (ανταποδοτικό)-Τ.Π.2014</t>
  </si>
  <si>
    <t>17.90.00.0032</t>
  </si>
  <si>
    <t>Εργασίες κατασκευής μνημείων τριετούς ταφής πόλης Νάουσας (Νέα εργασία έτους 2015)</t>
  </si>
  <si>
    <t>17.90.00.0033</t>
  </si>
  <si>
    <t>Κατασκευή τεχνικού στη πλατεία της Τ.Κ  Ροδοχωρίου - ΣΑΤΑ (5328.85) &amp; Αρ. 27 Ν.3756/29 (747,90) ΤΠ 2015</t>
  </si>
  <si>
    <t>17.90.00.0034</t>
  </si>
  <si>
    <t>17.90.00.0035</t>
  </si>
  <si>
    <t>17.90.00.0036</t>
  </si>
  <si>
    <t>17.90.00.0037</t>
  </si>
  <si>
    <t>17.90.00.0038</t>
  </si>
  <si>
    <t>17.90.00.0039</t>
  </si>
  <si>
    <t>17.90.00.0040</t>
  </si>
  <si>
    <t>17.90.00.0041</t>
  </si>
  <si>
    <t>17.90.00.0042</t>
  </si>
  <si>
    <t>Εργασίες κατασκευής μνημείων τριετούς ταφής πόλης Νάουσας ΤΠ 2016 - Ιδια έσοδα</t>
  </si>
  <si>
    <t>17.90.00.0600</t>
  </si>
  <si>
    <t>17.90.00.0601</t>
  </si>
  <si>
    <t>Κατασκευή σκεπάστρου στη Ρουντίνα ΔΔ Επισκοπής</t>
  </si>
  <si>
    <t>17.90.00.0602</t>
  </si>
  <si>
    <t>Ανριπλημμυρικά έργα στο Δ.Δ. Χαρίεσσας (περιοχές Χατζηβασιλειάδη, Παμπουχίδη, υδατόπυργος, Παπαγκέσιου) Δ.Ε. Ανθεμίων  ΣΑΤΑ 2013 - 1815,51- ΣΥΝ/ΜΕΝΟ</t>
  </si>
  <si>
    <t>17.90.00.0700</t>
  </si>
  <si>
    <t>17.90.00.0701</t>
  </si>
  <si>
    <t>Εγκαταστάσεις νεκροταφείων Ειρηνούπολης</t>
  </si>
  <si>
    <t>17.90.00.0702</t>
  </si>
  <si>
    <t>Αθλητικές Εγκαταστάσεις ΕΙΡΗΝΟΥΠΟΛΗΣ</t>
  </si>
  <si>
    <t>17.99</t>
  </si>
  <si>
    <t>Αποσβεσμένες πάγιες (μόνιμες) εγκαταστάσεις κοινής χρήσεως</t>
  </si>
  <si>
    <t>17.99.00</t>
  </si>
  <si>
    <t>Κτιριακές εγκαταστάσεις κοινής χρήσεως</t>
  </si>
  <si>
    <t>17.99.00.0000</t>
  </si>
  <si>
    <t>17.99.00.0600</t>
  </si>
  <si>
    <t>17.99.01</t>
  </si>
  <si>
    <t>Αποσβεσμένες Αθλητικές Εγκαταστάσεις</t>
  </si>
  <si>
    <t>17.99.01.0600</t>
  </si>
  <si>
    <t>Αποσβεσμένες Αθλητικες Εγκαταστάσεις</t>
  </si>
  <si>
    <t>17.99.02</t>
  </si>
  <si>
    <t>Αποσβεσμένες  Εγκαταστάσεις Νεκροταφείων</t>
  </si>
  <si>
    <t>17.99.02.0600</t>
  </si>
  <si>
    <t xml:space="preserve">Αποσβεσμένες  Εγκαταστάσεις Νεκροταφείων </t>
  </si>
  <si>
    <t>17.99.11</t>
  </si>
  <si>
    <t>Πλατείες - Πάρκα - Παιδότοποι κοινής χρήσεως</t>
  </si>
  <si>
    <t>17.99.11.0000</t>
  </si>
  <si>
    <t>ΑΠΟΣΒ. ΠΛΑΤΕΙΩΝ-ΠΑΡΚΩΝ-ΠΑΙΔΟΤΟΠΩΝ-ΣΥΓΚΕΝΤΡΩΤΙΚΟΣ ΛΟΓ/ΣΜΟΣ</t>
  </si>
  <si>
    <t>17.99.11.0600</t>
  </si>
  <si>
    <t>17.99.11.0700</t>
  </si>
  <si>
    <t>Αποσβεσμένες  Πλατείες ΕΙΡΗΝΟΥΠΟΛΗΣ</t>
  </si>
  <si>
    <t>17.99.31</t>
  </si>
  <si>
    <t>17.99.31.0000</t>
  </si>
  <si>
    <t>ΑΠΟΣΒ. Οδοί - Οδοστρώματα κοινής χρήσεως-ΣΥΓΚΕΝΤΡΩΤΙΚΟΣ ΛΟΓ/ΣΜΟΣ</t>
  </si>
  <si>
    <t>17.99.31.0600</t>
  </si>
  <si>
    <t>Οδοί - Οδοστρώματα κοινής χρήσεως ΑΝΘΕΜΙΩΝ</t>
  </si>
  <si>
    <t>17.99.31.0700</t>
  </si>
  <si>
    <t>Οδοί - Οδοστρώματα κοινής χρήσεως ΕΙΡΗΝΟΥΠΟΛΗΣ</t>
  </si>
  <si>
    <t>17.99.51</t>
  </si>
  <si>
    <t>17.99.51.0000</t>
  </si>
  <si>
    <t>Πεζοδρόμια κοινής χρήσεως-ΣΥΓΚΕΝΤΡΩΤΙΚΟΣ ΛΟΓ/ΣΜΟΣ</t>
  </si>
  <si>
    <t>17.99.51.0600</t>
  </si>
  <si>
    <t>Πεζοδρόμια κοινής χρήσεως ΑΝΘΕΜΙΩΝ</t>
  </si>
  <si>
    <t>17.99.51.0700</t>
  </si>
  <si>
    <t>Πεζοδρόμια κοινής χρήσεως ΕΙΡΗΝΟΥΠΟΛΗΣ</t>
  </si>
  <si>
    <t>17.99.61</t>
  </si>
  <si>
    <t>17.99.61.0000</t>
  </si>
  <si>
    <t>Αποσβεσθέντα Μνημεία-ΣΥΓΚΕΝΤΡΩΤΙΚΟΣ ΛΟΓ/ΣΜΟΣ</t>
  </si>
  <si>
    <t>17.99.71</t>
  </si>
  <si>
    <t>Ηλεκτρικές εγκαταστάσεις κοινής χρήσεως</t>
  </si>
  <si>
    <t>17.99.71.0000</t>
  </si>
  <si>
    <t>ΑΠΟΣΒ. Ηλεκτρικές εγκαταστάσεις κοινής χρήσεως-ΣΥΓΚΕΝΤΡΩΤΙΚΟΣ ΛΟΓ/ΣΜΟΣ</t>
  </si>
  <si>
    <t>17.99.71.0600</t>
  </si>
  <si>
    <t>ΑΠΟΣΒ. Ηλεκτρικές εγκαταστάσεις κοινής χρήσεως-</t>
  </si>
  <si>
    <t>17.99.71.0700</t>
  </si>
  <si>
    <t>ΑΠΟΣΒ. Ηλεκτρικές εγκαταστάσεις κοινής χρήσεως- ΕΙΡΗΝΟΥΠΟΛΗΣ</t>
  </si>
  <si>
    <t>17.99.90</t>
  </si>
  <si>
    <t>17.99.90.0000</t>
  </si>
  <si>
    <t>ΑΠΟΣΒ. Λοιπές μόνιμες εγκαταστάσεις κοινής χρήσεως-ΣΥΓΚΕΝΤΡΩΤΙΚΟΣ ΛΟΓ/ΣΜΟΣ</t>
  </si>
  <si>
    <t>17.99.90.0600</t>
  </si>
  <si>
    <t>ΑΠΟΣΒ. Λοιπές μόνιμες εγκαταστάσεις κοινής χρήσεως- ΑΝΘΕΜΙΩΝ</t>
  </si>
  <si>
    <t>17.99.90.0700</t>
  </si>
  <si>
    <t>ΑΠΟΣΒ. Λοιπές μόνιμες εγκαταστάσεις κοινής χρήσεως ΕΙΡΗΝΟΥΠΟΛΗΣ</t>
  </si>
  <si>
    <t>18</t>
  </si>
  <si>
    <t>TITΛOI ΠΑΓΙΑΣ EΠENΔYΣΗΣ ΚΑΙ  MAKPOΠPOΘΕΣΜΕΣ AΠAITHΣEIΣ</t>
  </si>
  <si>
    <t>18.00</t>
  </si>
  <si>
    <t>Tίτλοι πάγιας επένδυσης</t>
  </si>
  <si>
    <t>18.00.08</t>
  </si>
  <si>
    <t>Συμμετοχές σε λοιπές επιχειρήσεις εσωτερικού</t>
  </si>
  <si>
    <t>18.00.08.0001</t>
  </si>
  <si>
    <t>ΣΥΜΜΕΤΟΧΗ ΣΕ Εταιρια τουριστικής Ανάπτυξης Νάουσας - ΕΤΑ Ν. Α.Ε. - ΞΕΝΟΔΟΧΕΙΟ ΒΕΡΜΙΟΝ</t>
  </si>
  <si>
    <t>18.00.08.0002</t>
  </si>
  <si>
    <t xml:space="preserve">ΣΥΜΜΕΤΟΧΗ ΣΕ ΕΠ/ΣΗ ΤΟΥΡΙΣΤΙΚΗΣ ΑΝΑΠΤΥΞΗΣ ΒΕΡΜΙΟΥ - ΤΑΒ Α.Ε. </t>
  </si>
  <si>
    <t>18.00.08.0005</t>
  </si>
  <si>
    <t>ΣΥΜΜΕΤΟΧΗ ΣΕ ΔΕΥΑΝ</t>
  </si>
  <si>
    <t>18.00.08.0006</t>
  </si>
  <si>
    <t>ΕΛΛΗΝΙΚΟ ΔΙΚΤΥΟ ΠΟΛΕΩΝ ΜΕ ΠΟΤΑΜΙΑ - ΑΣΤΙΚΗ ΜΗ ΚΕΡΔ/ΚΗ ΕΤΑΙΡΕΙΑ</t>
  </si>
  <si>
    <t>18.00.08.0007</t>
  </si>
  <si>
    <t>ΑΝΗΜΑ Α.Ε. (500 ΟΝΟΜ.ΜΕΤΟΧΕΣ χ 29,00 - ΦΕΚ 9979/29/08/2008</t>
  </si>
  <si>
    <t>18.00.08.0606</t>
  </si>
  <si>
    <t>Αναπτυξιακή εταιρία ΣΥΝΟΤΑ ΑΕ</t>
  </si>
  <si>
    <t>18.00.98</t>
  </si>
  <si>
    <t>Προβλέψεις για υποτίμηση</t>
  </si>
  <si>
    <t>18.00.98.0007</t>
  </si>
  <si>
    <t>ΠΡΟΒΛΕΨΕΙΣ ΓΙΑ ΣΥΜΜΕΤ.ΑΝΗΜΑ Α.Ε. (500 ΟΝΟΜ. ΜΕΤΟΧΕΣ χ 29,00 - ΦΕΚ 9979/29/08/2008)</t>
  </si>
  <si>
    <t>18.00.98.0600</t>
  </si>
  <si>
    <t>Αναπτυξιακή  Ημαθίας  Α.Ε.</t>
  </si>
  <si>
    <t>18.00.98.0601</t>
  </si>
  <si>
    <t>ΣΥΝΟΤΑ  Α.Ε.</t>
  </si>
  <si>
    <t>18.01</t>
  </si>
  <si>
    <t>Συμμετοχή σε Δημοτικές Επιχειρήσεις</t>
  </si>
  <si>
    <t>18.01.00</t>
  </si>
  <si>
    <t xml:space="preserve">Συμμετοχή σε αμιγείς Επιχειρήσεις του Δήμου </t>
  </si>
  <si>
    <t>18.01.00.0001</t>
  </si>
  <si>
    <t>ΣΥΜΜΕΤΟΧΗ ΣΤΗΝ ΚΟΙΝΩΦΕΛΗ ΕΠΙΧΕΙΡΗΣΗ ΠΟΛΙΤΙΣΜΟΥ,  ΑΘΛΗΤΙΣΜΟΥ ΚΑΙ ΠΕΡΙΒΑΛΛΟΝΤΟΣ - ΚΕΠΑΠ</t>
  </si>
  <si>
    <t>18.01.98</t>
  </si>
  <si>
    <t>Προβλέψεις για υποτίμηση Συμμετοχής σε  ΚΕΠΑΠ - Κοινωφελείς επ/ση  Πολιτισμού, Αθλητισμού και Περιβάλλοντος</t>
  </si>
  <si>
    <t>18.01.98.0001</t>
  </si>
  <si>
    <t>25</t>
  </si>
  <si>
    <t>ANAΛΩΣIMA YΛIKA</t>
  </si>
  <si>
    <t>25.10</t>
  </si>
  <si>
    <t>Αγορές χρήσεως αναλώσιμων υλικών</t>
  </si>
  <si>
    <t>25.10.25</t>
  </si>
  <si>
    <t>Eίδη καθαριότητας και ευπρεπισμού</t>
  </si>
  <si>
    <t>25.10.25.0020</t>
  </si>
  <si>
    <t>Είδη καθαριότητας και ευπρεπισμού, Υπηρεσία ΚΑΘΑΡΙΟΤΗΤΑΣ</t>
  </si>
  <si>
    <t>25.10.29</t>
  </si>
  <si>
    <t>Χημικό υλικό</t>
  </si>
  <si>
    <t>25.10.29.0005</t>
  </si>
  <si>
    <t>Προμήθεια αλατιού  για τις ανάγκες αποχιονισμού του Δήμου - ΤΠ 2018 - ΣΑΤΑ</t>
  </si>
  <si>
    <t>25.10.36</t>
  </si>
  <si>
    <t>Υλικά συντηρήσεως και λοιπών εγκαταστάσεων</t>
  </si>
  <si>
    <t>25.10.36.0000</t>
  </si>
  <si>
    <t>25.10.36.0040</t>
  </si>
  <si>
    <t>Υλικά συντηρήσ. και επισκ. μονίμων εγκαταστάσεων (πλην κτιρίων), Υπηρεσία Ηλεκτροφωτισμού</t>
  </si>
  <si>
    <t>25.10.46</t>
  </si>
  <si>
    <t xml:space="preserve">Είδη κλινοστρωμνών </t>
  </si>
  <si>
    <t>25.10.46.0000</t>
  </si>
  <si>
    <t>25.10.50</t>
  </si>
  <si>
    <t>Εκτυπώσεις, εκδόσεις και βιβλιοδετήσεις</t>
  </si>
  <si>
    <t>25.10.50.0000</t>
  </si>
  <si>
    <t>30</t>
  </si>
  <si>
    <t>AΠAITHΣEIΣ AΠO ΠΩΛHΣH AΓAΘΩN, ΥΠΗΡΕΣΙΩΝ ΚΑΙ ΑΛΛΑ ΕΣΟΔΑ (ΛΟΓ. 70-75)</t>
  </si>
  <si>
    <t>30.00</t>
  </si>
  <si>
    <t>Aπαιτήσεις από ιδιώτες</t>
  </si>
  <si>
    <t>30.00.00</t>
  </si>
  <si>
    <t>30.00.00.0000</t>
  </si>
  <si>
    <t>30.00.00.0601</t>
  </si>
  <si>
    <t>ΑΠΑΙΤΗΣΕΙΣ ΑΠΟ ΑΚΑΤΑΧΩΡΗΤΟΥΣ Χ.Κ -Δ.Ε.Ανθεμίων</t>
  </si>
  <si>
    <t>30.10</t>
  </si>
  <si>
    <t>Aπαιτήσεις από Eλληνικό Δημόσιο</t>
  </si>
  <si>
    <t>30.10.00</t>
  </si>
  <si>
    <t>ΥΠΕΣΔΑ</t>
  </si>
  <si>
    <t>30.10.00.0000</t>
  </si>
  <si>
    <t>ΥΠΕΣΔΔΑ</t>
  </si>
  <si>
    <t>30.10.00.0600</t>
  </si>
  <si>
    <t>Απαιτήσεις από Ελληνικό Δημόσιο Δ.Ε. Ανθεμίων</t>
  </si>
  <si>
    <t>30.11</t>
  </si>
  <si>
    <t>Aπαιτήσεις από N.Π.Δ.Δ. εκτός OTA</t>
  </si>
  <si>
    <t>30.11.00</t>
  </si>
  <si>
    <t>30.11.00.0000</t>
  </si>
  <si>
    <t>30.20</t>
  </si>
  <si>
    <t xml:space="preserve">Απαιτήσεις απο βεβαιωθέντα κατα τα παρελθόντα οικονομικά έτη τακτικά έσοδα </t>
  </si>
  <si>
    <t>30.20.19</t>
  </si>
  <si>
    <t xml:space="preserve">Λοιπά έσοδα </t>
  </si>
  <si>
    <t>30.20.19.0000</t>
  </si>
  <si>
    <t xml:space="preserve">Λοιπά έσοδα  </t>
  </si>
  <si>
    <t>31</t>
  </si>
  <si>
    <t>AΠAITHΣEIΣ AΠO ΦOPOYΣ, KOINΟΤΙΚΟΥΣ ΠOPOYΣ, EΠIXOΡΗΓΗΣΕΙΣ</t>
  </si>
  <si>
    <t>31.20</t>
  </si>
  <si>
    <t>Aπαιτήσεις από φόρους, κοινοτικούς πόρους, τέλη</t>
  </si>
  <si>
    <t>31.20.00</t>
  </si>
  <si>
    <t>31.20.00.0000</t>
  </si>
  <si>
    <t>33</t>
  </si>
  <si>
    <t>XPEΩΣTEΣ ΔIAΦOPOI</t>
  </si>
  <si>
    <t>33.00</t>
  </si>
  <si>
    <t>Προκαταβολές προσωπικού</t>
  </si>
  <si>
    <t>33.00.00</t>
  </si>
  <si>
    <t>33.00.00.0000</t>
  </si>
  <si>
    <t>33.13</t>
  </si>
  <si>
    <t>Eλληνικό Δημόσιο-προκαταβλημένοι και  παρακρατημένοι φόροι</t>
  </si>
  <si>
    <t>33.13.00</t>
  </si>
  <si>
    <t>Προκαταβολή φόρου εισοδήματος</t>
  </si>
  <si>
    <t>33.13.00.0000</t>
  </si>
  <si>
    <t>33.13.06</t>
  </si>
  <si>
    <t>Παρακρατημένος φόρος από τόκους</t>
  </si>
  <si>
    <t>33.13.06.0000</t>
  </si>
  <si>
    <t>33.95</t>
  </si>
  <si>
    <t>Λοιποί χρεώστες</t>
  </si>
  <si>
    <t>33.95.99</t>
  </si>
  <si>
    <t>Λοιπές βραχυπρόθεσμες απαιτήσεις</t>
  </si>
  <si>
    <t>33.95.99.0007</t>
  </si>
  <si>
    <t>ΑΠΑΙΤΗΣΗ ΑΠΟ ΙΚΑ ΧΕΠ 941 &amp; 1497</t>
  </si>
  <si>
    <t>33.96</t>
  </si>
  <si>
    <t>ΒΡΑΧΥΠΡΟΘΕΣΜΕΣ ΑΠΑΙΤΗΣΕΙΣ ΑΠΟ ΔΑΝΕΙΑ</t>
  </si>
  <si>
    <t>33.96.03</t>
  </si>
  <si>
    <t>ΒΡΑΧΥΠΡΟΘΕΣΜΕΣ ΑΠΑΙΤΗΣΕΙΣ ΑΠΟ ΔΑΝΕΙΑ  ΔΕΥΑΝ</t>
  </si>
  <si>
    <t>33.96.03.0001</t>
  </si>
  <si>
    <t>35</t>
  </si>
  <si>
    <t>ΛOΓΑΡΙΑΣMOI ΔIAXEIPIΣEΩΣ ΠPOKATABOΛΩΝ ΚΑΙ ΠIΣTΩΣΕΩΝ</t>
  </si>
  <si>
    <t>35.03</t>
  </si>
  <si>
    <t>Πάγιες προκαταβολές</t>
  </si>
  <si>
    <t>35.03.00</t>
  </si>
  <si>
    <t>Υπόλογοι Πάγιας Προκαταβολής</t>
  </si>
  <si>
    <t>35.03.00.0000</t>
  </si>
  <si>
    <t>Πάγια Προκαταβολή (ΒΟΡΓΙΑΤΖΙΔΗΣ ΑΛΕΞΑΝΔΡΟΣ)</t>
  </si>
  <si>
    <t>35.03.00.0001</t>
  </si>
  <si>
    <t>Πάγια προκαταβολή Τοπικής Κοινότητας Κοπανού</t>
  </si>
  <si>
    <t>35.03.00.0002</t>
  </si>
  <si>
    <t>Πάγια προκαταβολή Δημοτικής Κοινότητας Νάουσας</t>
  </si>
  <si>
    <t>35.03.00.0003</t>
  </si>
  <si>
    <t>Πάγια προκαταβολή Τοπικής Κοινότητας Επισκοπής Νάουσας</t>
  </si>
  <si>
    <t>35.03.00.0004</t>
  </si>
  <si>
    <t>Πάγια προκαταβολή Τοπικής Κοινότητας Λευκαδίων</t>
  </si>
  <si>
    <t>35.03.00.0005</t>
  </si>
  <si>
    <t>Πάγια προκαταβολή Τοπικής Κοινότητας Μαρίνας</t>
  </si>
  <si>
    <t>35.03.00.0006</t>
  </si>
  <si>
    <t>Πάγια προκαταβολή Τοπικής Κοινότητας Μονοσπίτων</t>
  </si>
  <si>
    <t>35.03.00.0007</t>
  </si>
  <si>
    <t>Πάγια προκαταβολή Τοπικής Κοινότητας Χαρίεσσας</t>
  </si>
  <si>
    <t>35.03.00.0008</t>
  </si>
  <si>
    <t>Πάγια προκαταβολή Τοπικής Κοινότητας Αγγελοχωρίου</t>
  </si>
  <si>
    <t>35.03.00.0009</t>
  </si>
  <si>
    <t>Πάγια προκαταβολή Τοπικής Κοινότητας Ζερβοχωρίου</t>
  </si>
  <si>
    <t>35.03.00.0010</t>
  </si>
  <si>
    <t>Πάγια προκαταβολή Τοπικής Κοινότητας Πολυπλάτανου</t>
  </si>
  <si>
    <t>35.03.00.0011</t>
  </si>
  <si>
    <t>Πάγια προκαταβολή Τοπικής Κοινότητας Αρκοχωρίου</t>
  </si>
  <si>
    <t>35.03.00.0012</t>
  </si>
  <si>
    <t>Πάγια προκαταβολή Τοπικής Κοινότητας Γιαννακοχωρίου</t>
  </si>
  <si>
    <t>35.03.00.0013</t>
  </si>
  <si>
    <t>Πάγια προκαταβολή Τοπικής Κοινότητας Ροδοχωρίου</t>
  </si>
  <si>
    <t>35.03.00.0014</t>
  </si>
  <si>
    <t>Πάγια προκαταβολή Τοπικής Κοινότητας Στενημάχου</t>
  </si>
  <si>
    <t>35.03.00.0017</t>
  </si>
  <si>
    <t>Πάγια προκαταβολή για δαπάνες υποθηκοφυλακείου (Βασιλείου Πέτρος)</t>
  </si>
  <si>
    <t>35.05</t>
  </si>
  <si>
    <t>Αποδόσεις από εισπράξεις</t>
  </si>
  <si>
    <t>35.05.00</t>
  </si>
  <si>
    <t>35.05.00.0004</t>
  </si>
  <si>
    <t>ΔΗΜΟΤΙΚΗ ΕΝΟΤΗΤΑ ΝΑΟΥΣΑΣ</t>
  </si>
  <si>
    <t>35.05.00.0005</t>
  </si>
  <si>
    <t>Σταυριανίδου Κυριακή</t>
  </si>
  <si>
    <t>35.05.00.0008</t>
  </si>
  <si>
    <t>ΧΑΤΖΗΚΑΛΛΙΝΙΚΙΔΟΥ ΧΡΥΣΟΥΛΑ</t>
  </si>
  <si>
    <t>35.10</t>
  </si>
  <si>
    <t>Yπόλογοι ενταλμάτων προπληρωμής</t>
  </si>
  <si>
    <t>35.10.05</t>
  </si>
  <si>
    <t>ΕΝΤΑΛΜΑ ΠΡΟΠΛΗΡΩΜΗΣ</t>
  </si>
  <si>
    <t>35.10.05.0001</t>
  </si>
  <si>
    <t>Υπόλογος: ΠΑΛΑΙΑΣ ΓΙΩΡΓΟΣ</t>
  </si>
  <si>
    <t>35.10.05.0001.0123</t>
  </si>
  <si>
    <t>Ενταλμα Προπληρωμής</t>
  </si>
  <si>
    <t>35.10.05.0001.0371</t>
  </si>
  <si>
    <t>35.10.07</t>
  </si>
  <si>
    <t>Υπόλογος: Ενταλμάτων Προπληρωμής (Προνοιακά)</t>
  </si>
  <si>
    <t>35.10.07.0001</t>
  </si>
  <si>
    <t>Υπόλογος: ΛΟΥΚΑΣ ΓΕΩΡΓΙΟΣ</t>
  </si>
  <si>
    <t>35.10.07.0001.0003</t>
  </si>
  <si>
    <t>35.10.07.0001.0004</t>
  </si>
  <si>
    <t>35.10.07.0001.0005</t>
  </si>
  <si>
    <t>35.10.07.0001.0006</t>
  </si>
  <si>
    <t>35.10.07.0001.0007</t>
  </si>
  <si>
    <t>35.10.07.0001.0008</t>
  </si>
  <si>
    <t>35.10.07.0001.0009</t>
  </si>
  <si>
    <t>35.10.07.0001.0062</t>
  </si>
  <si>
    <t>35.10.07.0001.0063</t>
  </si>
  <si>
    <t>35.10.07.0001.0064</t>
  </si>
  <si>
    <t>35.10.07.0001.0065</t>
  </si>
  <si>
    <t>35.10.07.0001.0066</t>
  </si>
  <si>
    <t>35.10.07.0001.0067</t>
  </si>
  <si>
    <t>35.10.07.0001.0068</t>
  </si>
  <si>
    <t>35.10.07.0001.0132</t>
  </si>
  <si>
    <t>35.10.07.0001.0133</t>
  </si>
  <si>
    <t>35.10.07.0001.0134</t>
  </si>
  <si>
    <t>35.10.07.0001.0135</t>
  </si>
  <si>
    <t>35.10.07.0001.0136</t>
  </si>
  <si>
    <t>35.10.07.0001.0137</t>
  </si>
  <si>
    <t>35.10.07.0001.0138</t>
  </si>
  <si>
    <t>35.10.07.0001.0199</t>
  </si>
  <si>
    <t>35.10.07.0001.0200</t>
  </si>
  <si>
    <t>35.10.07.0001.0201</t>
  </si>
  <si>
    <t>35.10.07.0001.0202</t>
  </si>
  <si>
    <t>35.10.07.0001.0203</t>
  </si>
  <si>
    <t>35.10.07.0001.0204</t>
  </si>
  <si>
    <t>35.10.07.0001.0205</t>
  </si>
  <si>
    <t>35.10.07.0001.0237</t>
  </si>
  <si>
    <t>35.10.07.0001.0238</t>
  </si>
  <si>
    <t>35.10.07.0001.0239</t>
  </si>
  <si>
    <t>35.10.07.0001.0240</t>
  </si>
  <si>
    <t>35.10.07.0001.0241</t>
  </si>
  <si>
    <t>35.10.07.0001.0242</t>
  </si>
  <si>
    <t>35.10.07.0001.0243</t>
  </si>
  <si>
    <t>35.10.07.0001.0293</t>
  </si>
  <si>
    <t>35.10.07.0001.0294</t>
  </si>
  <si>
    <t>35.10.07.0001.0295</t>
  </si>
  <si>
    <t>35.10.07.0001.0296</t>
  </si>
  <si>
    <t>35.10.07.0001.0297</t>
  </si>
  <si>
    <t>35.10.07.0001.0298</t>
  </si>
  <si>
    <t>35.10.07.0001.0299</t>
  </si>
  <si>
    <t>35.10.07.0002</t>
  </si>
  <si>
    <t>Υπόλογος: ΧΑΡΙΖΟΠΟΥΛΟΣ ΑΛΕΞΑΝΔΡΟΣ</t>
  </si>
  <si>
    <t>35.10.07.0002.0001</t>
  </si>
  <si>
    <t>35.10.07.0002.0002</t>
  </si>
  <si>
    <t>35.10.07.0002.0060</t>
  </si>
  <si>
    <t>35.10.07.0002.0061</t>
  </si>
  <si>
    <t>35.10.07.0002.0130</t>
  </si>
  <si>
    <t>35.10.07.0002.0131</t>
  </si>
  <si>
    <t>35.10.07.0002.0197</t>
  </si>
  <si>
    <t>35.10.07.0002.0198</t>
  </si>
  <si>
    <t>35.10.07.0002.0235</t>
  </si>
  <si>
    <t>35.10.07.0002.0236</t>
  </si>
  <si>
    <t>35.10.07.0002.0291</t>
  </si>
  <si>
    <t>35.10.07.0002.0292</t>
  </si>
  <si>
    <t>36</t>
  </si>
  <si>
    <t>METABATIKOI ΛOΓAPIAΣMOI ENEPΓHTIKOY</t>
  </si>
  <si>
    <t>36.00</t>
  </si>
  <si>
    <t>Έξοδα επομένων χρήσεων</t>
  </si>
  <si>
    <t>36.00.62</t>
  </si>
  <si>
    <t>Παροχές τρίτων επομένων χρήσεων</t>
  </si>
  <si>
    <t>36.00.62.0000</t>
  </si>
  <si>
    <t>ΕΞΟΔΑ ΕΠΟΜΕΝΩΝ ΧΡΗΣΕΩΝ - 62</t>
  </si>
  <si>
    <t>36.00.65</t>
  </si>
  <si>
    <t>Τόκοι και συναφή έξοδα επομένων χρήσεων</t>
  </si>
  <si>
    <t>36.00.65.0000</t>
  </si>
  <si>
    <t>Χρηματοοικονομικά έξοδα επομένων χρήσεων απο χρεολύσια δανείων της ΚΕΠΑΠ</t>
  </si>
  <si>
    <t>36.01</t>
  </si>
  <si>
    <t>36.01.00</t>
  </si>
  <si>
    <t xml:space="preserve">ΕΣΟΔΑ ΧΡΗΣΕΩΣ ΕΙΣΠΡΑΚΤΕΑ </t>
  </si>
  <si>
    <t>36.01.00.0000</t>
  </si>
  <si>
    <t xml:space="preserve">ΕΣΟΔΑ ΧΡΗΣΗΣ ΕΙΣΠΡΑΚΤΕΑ </t>
  </si>
  <si>
    <t>36.01.72</t>
  </si>
  <si>
    <t>Έσοδα από φόρους-εισφορές-πρόστιμα-προσαυξήσεις εισπρακτέα</t>
  </si>
  <si>
    <t>36.01.72.0000</t>
  </si>
  <si>
    <t>ΕΣΟΔΑ ΧΡΗΣΕΩΣ ΕΙΣΠΡΑΚΤΕΑ - 72</t>
  </si>
  <si>
    <t>36.01.73</t>
  </si>
  <si>
    <t>Έσοδα από τέλη και δικαιώματα (παροχή υπηρεσιών) εισπρακτέα</t>
  </si>
  <si>
    <t>36.01.73.0000</t>
  </si>
  <si>
    <t>ΕΣΟΔΑ ΧΡΗΣΕΩΣ ΕΙΣΠΡΑΚΤΕΑ - 73</t>
  </si>
  <si>
    <t>36.01.73.0055</t>
  </si>
  <si>
    <t>Έσοδα από εκμετάλλευση εδάφους, υπεδάφους &amp; θαλάσσης εισπρακτέα</t>
  </si>
  <si>
    <t>36.01.74</t>
  </si>
  <si>
    <t>Έσοδα από επιχορηγήσεις εισπρακτέα</t>
  </si>
  <si>
    <t>36.01.74.0000</t>
  </si>
  <si>
    <t>Τακτικές επιχορηγήσεις από κρατικό προϋπολογισμό εισπρακτέες</t>
  </si>
  <si>
    <t>36.01.75</t>
  </si>
  <si>
    <t xml:space="preserve">Έσοδα παρεπόμενων ασχολιών </t>
  </si>
  <si>
    <t>36.01.75.0020</t>
  </si>
  <si>
    <t>Διάφορα άλλα έσοδα εισπρακτέα</t>
  </si>
  <si>
    <t>36.01.76</t>
  </si>
  <si>
    <t>Έσοδα κεφαλαίων εισπρακτέα</t>
  </si>
  <si>
    <t>36.01.76.0000</t>
  </si>
  <si>
    <t>Τόκοι κεφαλαίων εισπρακτέοι</t>
  </si>
  <si>
    <t>38</t>
  </si>
  <si>
    <t>XPHMATIKA ΔIAΘEΣIMA</t>
  </si>
  <si>
    <t>38.00</t>
  </si>
  <si>
    <t>Tαμείο</t>
  </si>
  <si>
    <t>38.00.00</t>
  </si>
  <si>
    <t>38.00.00.0000</t>
  </si>
  <si>
    <t>38.03</t>
  </si>
  <si>
    <t>Kαταθέσεις όψεως σε Ευρώ</t>
  </si>
  <si>
    <t>38.03.00</t>
  </si>
  <si>
    <t>Kαταθέσεις όψεως ΕΤΕ</t>
  </si>
  <si>
    <t>38.03.00.0002</t>
  </si>
  <si>
    <t>Λογαριασμός ΕΤΕ 485000-91</t>
  </si>
  <si>
    <t>38.03.00.0007</t>
  </si>
  <si>
    <t>Λογαριασμός κάλυψης εγγυητικών 425/535372-69</t>
  </si>
  <si>
    <t>38.03.00.0013</t>
  </si>
  <si>
    <t>Λογαριασμός  425/540300-66  (νέος Καλλικρατικός)</t>
  </si>
  <si>
    <t>38.03.00.0608</t>
  </si>
  <si>
    <t>Εθνική τράπεζα .Νο 425/5402298-0  ΔΕ Ανθεμίων</t>
  </si>
  <si>
    <t>38.03.01</t>
  </si>
  <si>
    <t>Kαταθέσεις όψεως ΠΕΙΡΑΙΩΣ</t>
  </si>
  <si>
    <t>38.03.01.0000</t>
  </si>
  <si>
    <t>Λογαριασμός Πειραιώς 5244-025344-949</t>
  </si>
  <si>
    <t>38.03.01.0001</t>
  </si>
  <si>
    <t>Λογ/σμός 5244-054406-210  μισθοδοσίας  για  ΕΑΠ</t>
  </si>
  <si>
    <t>38.03.01.0002</t>
  </si>
  <si>
    <t>Λογαριασμός 5244-084629-591  Προνοιακά Επιδόματα</t>
  </si>
  <si>
    <t>38.03.01.0003</t>
  </si>
  <si>
    <t>Λογαριασμός 5244-086835-830 επιστροφών προνοιακών επιδομάτων</t>
  </si>
  <si>
    <t>38.03.02</t>
  </si>
  <si>
    <t>Καταθέσεις σε  Alpha Bank</t>
  </si>
  <si>
    <t>38.03.02.0001</t>
  </si>
  <si>
    <t>Λογαριασμός όψεως σςε Alpha 8097 (πληρωμή μισθοδοσιών)</t>
  </si>
  <si>
    <t>38.03.03</t>
  </si>
  <si>
    <t>ΛΟΓΑΡΙΑΣΜΟΙ  ΤΡΑΠΕΖΑΣ ΕΛΛΑΔΟΣ (ΕΡΓΑ)</t>
  </si>
  <si>
    <t>38.03.03.0016</t>
  </si>
  <si>
    <t>Λογ/σμός Τ.Ε. για Κέντρο Κοινότητας IBAN GR8001000230000002021860081</t>
  </si>
  <si>
    <t>38.03.04</t>
  </si>
  <si>
    <t xml:space="preserve">Ταμείο Παρακαταθηκών και Δανείων </t>
  </si>
  <si>
    <t>38.03.04.0001</t>
  </si>
  <si>
    <t>Λογ/σμός Ταμείου Παρακαταθηκών και Δανείων για πληρωμή ληξιπροθέσμων υποχρεώσεων</t>
  </si>
  <si>
    <t>38.03.05</t>
  </si>
  <si>
    <t>ΤΡΑΠΕΖΑ EUROBANK ERGASIAS AE</t>
  </si>
  <si>
    <t>38.03.05.0001</t>
  </si>
  <si>
    <t>Λογαριασμός Eurobank 0026.0345.11.0200363831</t>
  </si>
  <si>
    <t>40</t>
  </si>
  <si>
    <t>KEΦAΛAIO</t>
  </si>
  <si>
    <t>40.10</t>
  </si>
  <si>
    <t>Kαταβεβλημένο Kεφάλαιο N.Π.Δ.Δ.</t>
  </si>
  <si>
    <t>40.10.00</t>
  </si>
  <si>
    <t>40.10.00.0000</t>
  </si>
  <si>
    <t>ΚΕΦΑΛΑΙΟ ΤΟΥ ΔΗΜΟΥ</t>
  </si>
  <si>
    <t>41</t>
  </si>
  <si>
    <t>AΠOΘEMATIKA-ΔIAΦOPEΣ ANAΠPOΣAPMOΓHΣ</t>
  </si>
  <si>
    <t>41.04</t>
  </si>
  <si>
    <t>Eιδικά Aποθεματικά</t>
  </si>
  <si>
    <t>41.04.00</t>
  </si>
  <si>
    <t>41.04.00.0000</t>
  </si>
  <si>
    <t>41.04.00.0001</t>
  </si>
  <si>
    <t>ΑΠΟΘΕΜΑΤΙΚΟ ΑΠΟ ΕΠΙΧΟΡΗΓΗΣΗ ΘΗΣΕΑ ΓΙΑ ΑΓΟΡΑ ΟΙΚΟΠΕΔΟΥ ΓΙΑ ΛΑΟΓΡΑΦΙΚΟ ΜΟΥΣΕΙΟ Δ. ΝΑΟΥΣΑΣ</t>
  </si>
  <si>
    <t>41.04.00.0002</t>
  </si>
  <si>
    <t>ΑΠΟΘΕΜΑΤΙΚΟ ΑΠΟ ΕΠΙΧΟΡΗΓΗΣΗ ΘΗΣΕΑ ΓΙΑ ΑΓΟΡΑ ΟΙΚΟΠΕΔΟΥ ΓΙΑ ΑΓΟΡΑ ΟΙΚΟΠΕΔΟΥ ΓΙΑ ΠΑΡΚΙΝΓΚ ΣΤΟ Δ.Δ. ΑΡΚΟΧΩΡΙΟΥ</t>
  </si>
  <si>
    <t>41.06</t>
  </si>
  <si>
    <t>Διαφορές από Aναπροσαρμογή αξίας Tίτλων</t>
  </si>
  <si>
    <t>41.06.00</t>
  </si>
  <si>
    <t>41.06.00.0001</t>
  </si>
  <si>
    <t>Διαφορές από Aναπροσαρμογή αξίας ΔΕΤ</t>
  </si>
  <si>
    <t>41.06.00.0002</t>
  </si>
  <si>
    <t>Διαφορές από Aναπροσαρμογή αξίας ΔΕΤΑΒ</t>
  </si>
  <si>
    <t>41.12</t>
  </si>
  <si>
    <t>Διαφορά αποτίμησης τίτλων στην τρέχουσα αξία τους</t>
  </si>
  <si>
    <t>41.12.00</t>
  </si>
  <si>
    <t>41.12.00.0000</t>
  </si>
  <si>
    <t>41.15</t>
  </si>
  <si>
    <t>Αποθεματικό από δωρεάν παραχώρηση ακινήτων και λοιπών πάγιων στοιχείων</t>
  </si>
  <si>
    <t>41.15.10</t>
  </si>
  <si>
    <t>ΔΩΡΕΕΣ ΟΙΚΟΠΕΔΩΝ</t>
  </si>
  <si>
    <t>41.15.10.0001</t>
  </si>
  <si>
    <t>ΔΩΡΕΑ ΟΙΚΟΠΕΔΟΥ 460,01 Μ2 -  ΣΟΦΡΩΝΙΟΥ 7</t>
  </si>
  <si>
    <t>41.15.10.0600</t>
  </si>
  <si>
    <t>Γήπεδα - οικόπεδα</t>
  </si>
  <si>
    <t>41.15.10.0604</t>
  </si>
  <si>
    <t>Αγροί</t>
  </si>
  <si>
    <t>41.15.11</t>
  </si>
  <si>
    <t>ΔΩΡΕΕΣ</t>
  </si>
  <si>
    <t>41.15.11.0000</t>
  </si>
  <si>
    <t>Κτίρια-εγκαταστάσεις κτιρίων</t>
  </si>
  <si>
    <t>41.15.11.0001</t>
  </si>
  <si>
    <t>ΔΩΡΕΑ ΛΑΝΑΡΑ ΓΙΑ ΑΓΟΡΑ</t>
  </si>
  <si>
    <t>41.15.11.0002</t>
  </si>
  <si>
    <t>ΔΩΡΕΑ ΣΗΜΑΝΙΚΑ</t>
  </si>
  <si>
    <t>41.15.11.0003</t>
  </si>
  <si>
    <t>ΔΩΡΕΑ ΓΙΑ ΑΝΑΘΗΜΑΤΙΚΗ ΣΤΗΛΗ ΠΛΑΤΕΙΑΣ</t>
  </si>
  <si>
    <t>41.15.11.0004</t>
  </si>
  <si>
    <t>ΔΩΡΕΑ ΔΕΤ ΓΙΑ ΤΗΝ ΚΑΤΑΣΚΕΥΗ ΝΗΠΙΑΓΩΓΕΙΟΥ</t>
  </si>
  <si>
    <t>41.15.11.0005</t>
  </si>
  <si>
    <t>ΔΩΡΕΑ ΛΑΝΑΡΑ ΓΙΑ ΧΩΡΟ ΣΧΟΛΗΣ ΑΡΙΣΤΟΤΕΛΗ</t>
  </si>
  <si>
    <t>41.15.11.0600</t>
  </si>
  <si>
    <t>Κτίρια - Εγκαταστάσεις κτιρίων</t>
  </si>
  <si>
    <t>41.15.12</t>
  </si>
  <si>
    <t>Μηχανήματα-Τεχνικές εγκατ/σεις-λοιπός μηχανολογικός εξ/σμός</t>
  </si>
  <si>
    <t>41.15.12.0600</t>
  </si>
  <si>
    <t>Μηχανήματα</t>
  </si>
  <si>
    <t>41.15.13</t>
  </si>
  <si>
    <t>ΔΩΡΕΑ ΑΠΟΡΡΙΜΜΑΤΟΦΟΡΟΥ MERCEDES KHY 7320</t>
  </si>
  <si>
    <t>41.15.13.0001</t>
  </si>
  <si>
    <t>ΔΩΡΕΑ ΑΠΟΡΡΙΜΜΑΤΟΦΟΡΟΥ MERCEDES ΚΗΥ 7320</t>
  </si>
  <si>
    <t>41.15.13.0600</t>
  </si>
  <si>
    <t>Αυτοκίνητα - Λεωφορεία</t>
  </si>
  <si>
    <t>41.15.13.0702</t>
  </si>
  <si>
    <t>Αυτοκίνητα - φορτηγά - ρυμούλκες ειδικής χρήσεως</t>
  </si>
  <si>
    <t>42</t>
  </si>
  <si>
    <t>AΠOTEΛEΣMATA EIΣ NEON</t>
  </si>
  <si>
    <t>42.00</t>
  </si>
  <si>
    <t>Πλεονάσματα είς νέον</t>
  </si>
  <si>
    <t>42.00.00</t>
  </si>
  <si>
    <t>42.00.00.0002</t>
  </si>
  <si>
    <t>Πλεόνασμα χρήσης 2016</t>
  </si>
  <si>
    <t>42.01</t>
  </si>
  <si>
    <t>Έλλειμα χρήσεως εις νέον</t>
  </si>
  <si>
    <t>42.01.00</t>
  </si>
  <si>
    <t>42.01.00.0009</t>
  </si>
  <si>
    <t>Ελλειμα χρήσης 2011</t>
  </si>
  <si>
    <t>42.01.00.0010</t>
  </si>
  <si>
    <t>Ελλειμα χρησης 2012</t>
  </si>
  <si>
    <t>42.01.00.0011</t>
  </si>
  <si>
    <t>Ελλειμα χρησης 2013</t>
  </si>
  <si>
    <t>42.01.00.0012</t>
  </si>
  <si>
    <t>Ελλειμα χρησης 2014</t>
  </si>
  <si>
    <t>42.01.00.0013</t>
  </si>
  <si>
    <t>Έλλειμα χρήσης 2015</t>
  </si>
  <si>
    <t>42.01.00.0014</t>
  </si>
  <si>
    <t>Έλλειμμα χρήσης 2017</t>
  </si>
  <si>
    <t>43</t>
  </si>
  <si>
    <t>EΠIXOPHΓHΣEIΣ EΠENΔYΣEΩN</t>
  </si>
  <si>
    <t>43.01</t>
  </si>
  <si>
    <t>Eπιχορ/σεις μέσω προγράμματος Δημοσίων Eπενδύσεων</t>
  </si>
  <si>
    <t>43.01.00</t>
  </si>
  <si>
    <t>Eπιχορ/σεις για έξοδα απαλλοτριώσεων</t>
  </si>
  <si>
    <t>43.01.00.0000</t>
  </si>
  <si>
    <t>Eπιχορ/σεις από  ΣΑΤΑ τρέχων έτους</t>
  </si>
  <si>
    <t>43.01.00.0600</t>
  </si>
  <si>
    <t xml:space="preserve">Κεντρικοί αυτοτελείς πόροι από το πρόγραμμα δημοσίων επενδύσεων (ΣΑΤΑ) </t>
  </si>
  <si>
    <t>43.01.00.0701</t>
  </si>
  <si>
    <t>Διαμόρφωση κεντρικής πλατείας Πολυπλάτανου (μελ. 76/04) (Πάγιο 17.11.00.0000.0002)</t>
  </si>
  <si>
    <t>43.01.00.0702</t>
  </si>
  <si>
    <t>Ενίσχυση υδατόπυργου Δ.Δ. Αγγελοχωρίου (μελ. 87/05) (Πάγιο 11.02.02.0000.0004)</t>
  </si>
  <si>
    <t>43.01.00.0703</t>
  </si>
  <si>
    <t>Ενίσχυση υδατόπυργων Δ.Δ. Ζερβοχωρίου και Πολυπλάτανου (μελ. 90/05) (11.02.02.0000.0010)</t>
  </si>
  <si>
    <t>43.01.00.0704</t>
  </si>
  <si>
    <t>Αποκατάσταση τομών δικτύου ύδρευσης Δ.Δ. Αγγελοχωρίου (Πάγιο 11.02.02.0000.0009)</t>
  </si>
  <si>
    <t>43.01.00.0705</t>
  </si>
  <si>
    <t>Αποκατάσταση τομών του δικτύου ύδρευσης Δ.Δ. Πολυπλάτανου (μελ 8/04) (Πάγιο 11.02.02.0000.0008)</t>
  </si>
  <si>
    <t>43.01.00.0706</t>
  </si>
  <si>
    <t>Κατασκευή αυτόνομων θέσεων υδροληψίας (μελ 50/04) (Πάγιο 11.02.02.0000.0027)</t>
  </si>
  <si>
    <t>43.01.00.0707</t>
  </si>
  <si>
    <t>Επέκταση του δικτύου ύδρευσης του Δήμου (Πάγιο 11.02.02.0000.0006)</t>
  </si>
  <si>
    <t>43.01.00.0708</t>
  </si>
  <si>
    <t>Ασφαλτόστρωση κεντρικών δρόμων του Δήμου (μελ. 59/04) (Πάγιο 17.31.00.0000.0003)</t>
  </si>
  <si>
    <t>43.01.00.0709</t>
  </si>
  <si>
    <t>Κατασκευή πεζοδρομίου και τοποθέτηση φωτιστικών Άνω Ζερβοχωρίου (μελ. 58/04) (Πάγιο 17.51.00.0000.0002)</t>
  </si>
  <si>
    <t>43.01.00.0710</t>
  </si>
  <si>
    <t xml:space="preserve">Αμμοχαλικόστρωση Δημοτικών δρόμων εντός των οικισμών του Δήμου (μελ. 166/05) (Πάγιο 17.31.00.0000.0004) </t>
  </si>
  <si>
    <t>43.01.00.0711</t>
  </si>
  <si>
    <t>Ασφαλτόστρωση Δημοτικού δρόμου από Δ.Δ. Αγγελοχωρίου έως Δ.Δ. Ζερβοχωρίου (μελ. 169/05) (Πάγιο 15.17.31.01)</t>
  </si>
  <si>
    <t>43.01.00.0712</t>
  </si>
  <si>
    <t>Κατασκευή πεζοδρομίων οικισμού Άνω Ζερβοχωρίου (μελ 176/05) (Πάγιο 15.17.51.01)</t>
  </si>
  <si>
    <t>43.01.00.0713</t>
  </si>
  <si>
    <t>Κατασκευή πεζοδρομίων Δ.Δ. Αγγελοχωρίου (μελ. 352/05) (Πάγιο 17.51.00.0000.0003)</t>
  </si>
  <si>
    <t>43.01.00.0714</t>
  </si>
  <si>
    <t>Ασφαλτόστρωση δημοτικού δρόμου από γέφυρα Π. Ζερβοχωρίου προς Βέροια (μελ. 58/06) (Πάγιο 17.31.00.0000.0002)</t>
  </si>
  <si>
    <t>43.01.00.0715</t>
  </si>
  <si>
    <t>Κατασκευή αντιπλημμυρικών έργων του Δήμου Ειρηνούπολης (Μελ. 214/06) (πάγιο 11.02.04.0000.0006 ΕΙΡΗΝΟΥΠΟ</t>
  </si>
  <si>
    <t>43.01.00.0716</t>
  </si>
  <si>
    <t>Ασφαλτόστρωση Δημοτικού δρόμου από γέφυρα της τάφρου 6 προς Πολυπλάτανο και κατασκευή σωληνωτών αγωγών και πεζοδρομίων στην πλατεία Πολυπλατάνου (Μελ. 106/06 Πάγιο 17.31.00.0000.0005)</t>
  </si>
  <si>
    <t>43.01.00.0717</t>
  </si>
  <si>
    <t>Αναπλάσεις κοινχρήστων χώρων Δήμου ΕΙρην ( Μελ. 167/06 17.90.00.0000.0005</t>
  </si>
  <si>
    <t>43.01.00.0718</t>
  </si>
  <si>
    <t>Διαμόρφωση κοινόχρηστου αύλειου χώρου Εκκλησίας Αγίας Ειρήνης Μελ. 236/06 Πάγιο 17.90.00.0000.0004</t>
  </si>
  <si>
    <t>43.01.00.0720</t>
  </si>
  <si>
    <t>Τοποθέτηση παροχών ύδρευσης στον οκισμό Παλαιού Ζερβοχωρ. Μελ 301/06 15.11.03.14</t>
  </si>
  <si>
    <t>43.01.00.0721</t>
  </si>
  <si>
    <t>Κατασκεύη θέσεως υδροληψίας σοτν οικισμό Αγγελοχωρίου Πάγιο 11.02.02.0000.0005</t>
  </si>
  <si>
    <t>43.01.00.0723</t>
  </si>
  <si>
    <t>Επισκευή και συντήρηση ασφαλτοτάπητα δημοτικών δρόμων Μελ 214/07 15.17.31.07</t>
  </si>
  <si>
    <t>43.01.00.0729</t>
  </si>
  <si>
    <t>κατασκεύη σωληνωτού αγωγού και τσιμενταυλάκων στο Δδ Ζερβοχωρίου μελ 20/09 15.11.03.04</t>
  </si>
  <si>
    <t>43.01.00.0732</t>
  </si>
  <si>
    <t>Κατασκευή υδατοδεξαμενής και συντήρηση της θέσης υδροληψίας στο οικισμό Άνω Ζερβοχωρίου πάγ.11.02.03.0000.0001</t>
  </si>
  <si>
    <t>43.01.00.0733</t>
  </si>
  <si>
    <t>Κατασκευή υδατοδεξαμενής και συντήρηση της θέσης υδροληψίας στο ΔΔ Πολυπλατάνου παγ.11.02.03.0000.0002</t>
  </si>
  <si>
    <t>43.01.00.0734</t>
  </si>
  <si>
    <t>Κατασκευή υδατοδεξαμενής και συντήρηση της θέσης υδροληψίας στο ΔΔ Αγγελοχωρίου  πάγ.11.02.03.0000.0003</t>
  </si>
  <si>
    <t>43.01.00.0738</t>
  </si>
  <si>
    <t>Ανόρυξη πομώνας στην περιοχή Αμπέλια Δ.Δ. Αγγελοχωρίου (Πάγιο 11.02.03.0000.0006)</t>
  </si>
  <si>
    <t>43.01.00.0739</t>
  </si>
  <si>
    <t>Ανόρυξη πομώνας στην περιοχή Καψούρα  Δ.Δ. Πολυπλατάνου  (Πάγιο 11.02.03.0000.0007)</t>
  </si>
  <si>
    <t>43.01.00.0740</t>
  </si>
  <si>
    <t>Ανόρυξη πομώνας στην τοποθεσία Π. Μύλος στο  Δ.Δ. Αγγελοχωρίου (Πάγιο 15.11.03.29)</t>
  </si>
  <si>
    <t>43.01.00.0741</t>
  </si>
  <si>
    <t>Ανόρυξη πομώνας στην τοποθεσία Σαπάνι Δ.Δ. Ζερβοχωρίου (Μελ.2/10) (15.11.03.30)</t>
  </si>
  <si>
    <t>43.01.00.0742</t>
  </si>
  <si>
    <t>Επέκταση δικτύου άρδευσης στις περιοχές Μουτσάρα και Αμπέλια του Δ.Δ. Αγγελοχωρίου (Μελ.94/10)(15.11.03.32)</t>
  </si>
  <si>
    <t>43.01.00.0743</t>
  </si>
  <si>
    <t>Κατασκευή εσωτερικών δικτύων άρδευσης στα αγροκτήματα του Δήμου Ειρηνούπολης (Μελ.120/10)(15.11.03.33)</t>
  </si>
  <si>
    <t>43.01.00.0744</t>
  </si>
  <si>
    <t>Κατασκευή εσωτερικών δικτύων άρδευσης στην περιοχή Π.Μύλος  Δ.Δ. Αγγελοχωρίου  (Μελ.166/10)(15.11.03.37)</t>
  </si>
  <si>
    <t>43.01.00.0745</t>
  </si>
  <si>
    <t>Μηχανολογικός εξοπλισμός πομώνας άρδευσης στην περιοχή Π.Μύλος στο Δ.Δ. Αγγελοχωρίου (Μελ.63/10)(15.11.03.42)</t>
  </si>
  <si>
    <t>43.01.00.0746</t>
  </si>
  <si>
    <t>Μηχανολογικός εξοπλισμός πομώνας άρδευσης στην περιοχή Σαπάνι 2 στο Δ.Δ. Ζερβοχωρίου (Μελ.60/10)(15.11.03.43)</t>
  </si>
  <si>
    <t>43.01.00.0748</t>
  </si>
  <si>
    <t>Ασφαλτόστρωση δημοτικών δρόμων (Μελ.1/10)(15.17.31.10)</t>
  </si>
  <si>
    <t>43.01.01</t>
  </si>
  <si>
    <t>ΣΑΤΑ Κεντρικοί αυτοτελείς πόροι από το Πρόγραμμα Δημοσίων Επενδύσεων (ΣΑΤΑ)</t>
  </si>
  <si>
    <t>43.01.01.0000</t>
  </si>
  <si>
    <t>43.01.01.0001</t>
  </si>
  <si>
    <t>ΣΑΤΑ 2001</t>
  </si>
  <si>
    <t>43.01.01.0002</t>
  </si>
  <si>
    <t>ΣΑΤΑ 2002</t>
  </si>
  <si>
    <t>43.01.01.0003</t>
  </si>
  <si>
    <t>ΣΑΤΑ 2003</t>
  </si>
  <si>
    <t>43.01.01.0004</t>
  </si>
  <si>
    <t>ΣΑΤΑ 2004</t>
  </si>
  <si>
    <t>43.01.01.0005</t>
  </si>
  <si>
    <t>ΣΑΤΑ 2005</t>
  </si>
  <si>
    <t>43.01.01.0006</t>
  </si>
  <si>
    <t>ΣΑΤΑ 2006</t>
  </si>
  <si>
    <t>43.01.01.0007</t>
  </si>
  <si>
    <t>ΣΑΤΑ 2007</t>
  </si>
  <si>
    <t>43.01.01.0008</t>
  </si>
  <si>
    <t>ΣΑΤΑ 2008</t>
  </si>
  <si>
    <t>43.01.01.0009</t>
  </si>
  <si>
    <t>ΣΑΤΑ  2009</t>
  </si>
  <si>
    <t>43.01.01.0010</t>
  </si>
  <si>
    <t>ΣΑΤΑ 2010</t>
  </si>
  <si>
    <t>43.01.01.0011</t>
  </si>
  <si>
    <t>ΣΑΤΑ 2011</t>
  </si>
  <si>
    <t>43.01.01.0012</t>
  </si>
  <si>
    <t>ΣΑΤΑ 2012</t>
  </si>
  <si>
    <t>43.01.01.0013</t>
  </si>
  <si>
    <t>ΣΑΤΑ 2013</t>
  </si>
  <si>
    <t>43.01.01.0014</t>
  </si>
  <si>
    <t>ΣΑΤΑ 2014</t>
  </si>
  <si>
    <t>43.01.01.0015</t>
  </si>
  <si>
    <t>ΣΑΤΑ 2015</t>
  </si>
  <si>
    <t>43.01.01.0016</t>
  </si>
  <si>
    <t>ΣΑΤΑ 2016</t>
  </si>
  <si>
    <t>43.01.01.0017</t>
  </si>
  <si>
    <t>ΣΑΤΑ 2017</t>
  </si>
  <si>
    <t>43.01.01.0018</t>
  </si>
  <si>
    <t>ΣΑΤΑ 2018 Κεντρικοί αυτοτελείς πόροι από το Πρόγραμμα Δημοσίων Επενδύσεων ( πρώην ΣΑΤΑ)</t>
  </si>
  <si>
    <t>43.01.01.0701</t>
  </si>
  <si>
    <t>Αντικατάσταση δικτύου ύδρευσης των οικισμών Π. Ζερβοχωρίου και Αρχαγγέλου Μελ.235/05 Πάγ.11.02.02.0000.0012</t>
  </si>
  <si>
    <t>43.01.01.0702</t>
  </si>
  <si>
    <t>Κατασκεύη αντιπλημμυρικών έργων στο ΔΔ. Ζερβοχωρίου  Μελ. 95/06 πάγ.11.02.04.0000.0007</t>
  </si>
  <si>
    <t>43.01.01.0703</t>
  </si>
  <si>
    <t>Συντήρηση κτιρίου και διαμόρφωη αυλείου χώρου παιδικού σταθμού Α.Ζερβοχωρίου μελ.212/07 παγ.11.00.07.0000.0009</t>
  </si>
  <si>
    <t>43.01.01.0704</t>
  </si>
  <si>
    <t>Ανόρυξη πομώνος άρδευσης στην περιοχή Καψούρα ΔΔ Πολυπλατάνου Μελ. 178/07 πάγιο 11.02.03.000.0004</t>
  </si>
  <si>
    <t>43.01.01.0705</t>
  </si>
  <si>
    <t>Ανόρυξη πομώνος άρδευσης στην περιοχή Αμπέλια  ΔΔ Αγελοχωριου Μελ. 177/07 πάγιο 11.02.03.000.0005</t>
  </si>
  <si>
    <t>43.01.01.0706</t>
  </si>
  <si>
    <t>Αντικατάσταση δικτύου ύδρευσης των οικισμών Π. Ζερβοχωρίου  και Αρχαγγέλου Β΄ Φάση Μελ 235/05 πάγιο 11.02.02.0000.0012</t>
  </si>
  <si>
    <t>43.01.01.0707</t>
  </si>
  <si>
    <t>Κατασκευή παιδικής χαράς στο ΔΔ Αγγελοχωρίου Μελ 244/07015.17.11.02</t>
  </si>
  <si>
    <t>43.01.01.0709</t>
  </si>
  <si>
    <t>Κατασκεύη πεζοδρομίων στο ΔΔ Αγγελοχωρίου Με. 245/07 15.17.51.04</t>
  </si>
  <si>
    <t>43.01.01.1000</t>
  </si>
  <si>
    <t xml:space="preserve">ΕΠΙΧΟΡΗΓΗΣΕΙΣ ΓΙΑ ΝΕΑ ΕΡΓΑ Ή ΕΞΕΛΙΞΗ ΠΑΛΑΙΩΝ ΑΠΟ ΣΑΤΑ </t>
  </si>
  <si>
    <t>43.01.02</t>
  </si>
  <si>
    <t>Eπιχορ/σεις για ανέγερση κτιρίων καθώς και κάθε συναφούς ακινήτου</t>
  </si>
  <si>
    <t>43.01.02.0700</t>
  </si>
  <si>
    <t>Επιχορηγήσεις από το πρόγραμμα ΘΗΣΕΑΣ (άρθρο 6-12 Ν. 3274/2001)</t>
  </si>
  <si>
    <t>43.01.02.0701</t>
  </si>
  <si>
    <t>Μηχανολογ. εξοπλισμός πομώνας άρδευσης στην πεεριοχή Αμπέλια Δ.Δ. Αγγελοχωρίου μελ.289/08 15.11.03.01</t>
  </si>
  <si>
    <t>43.01.02.0702</t>
  </si>
  <si>
    <t>Ασφαλτόστρωση δημοτικών δρόμων του Δήμου Ειρηνούπολης Μελ. 135/08 15.17.31.08</t>
  </si>
  <si>
    <t>43.01.02.0703</t>
  </si>
  <si>
    <t>Μηχανολογ. εξοπλισμός πομώνας άρδευσης στην πεεριοχή  Καψούρα Δ.Δ. πολυπλατάνου  μελ.236/08 15.11.03.21</t>
  </si>
  <si>
    <t>43.01.02.0704</t>
  </si>
  <si>
    <t>Αποκατάσταση ΧΑΔΑ Δ.Δ. Ζερβοχωρίου θέση Αρχάγγελος - Βοσκότοπος (Μελ.168/07)(15.17.90.07)</t>
  </si>
  <si>
    <t>43.01.02.0705</t>
  </si>
  <si>
    <t>Μελέτη εσωτερικών αποχετευτικών δικτύων του βιολογικού καθαρισμού Ειρηνούπολης (15.20.09.05)</t>
  </si>
  <si>
    <t>43.01.02.0706</t>
  </si>
  <si>
    <t>Σχέδιο χωρικής &amp; οικιστικής οργάνωσης ανοικτής πόλης (ΣΧΟΟΑΠ) Δήμου Ειρηνούπολης (15.20.09.06)</t>
  </si>
  <si>
    <t>43.01.02.0707</t>
  </si>
  <si>
    <t xml:space="preserve">Ανόρυξη πομώνας άρδευσης </t>
  </si>
  <si>
    <t>43.01.02.0708</t>
  </si>
  <si>
    <t>Ανόρυξη πομώνας άρδευσης στην περιοχή Πλατίνα Δ.Δ. Πολυπλατάνου (Μελ.198/09)(15.11.03.36)</t>
  </si>
  <si>
    <t>43.01.09</t>
  </si>
  <si>
    <t>Eπιχορηγήσεις για λοιπούς σκοπούς</t>
  </si>
  <si>
    <t>43.01.09.0001</t>
  </si>
  <si>
    <t xml:space="preserve">Επχορήγηση ΘΗΣΕΑΣ για το έργο : "Διαμόρφωση πεζοδρομίων στην οδό Φιλ.Κοκκίνου" </t>
  </si>
  <si>
    <t>43.01.09.0008</t>
  </si>
  <si>
    <t xml:space="preserve">Επχορήγηση ΘΗΣΕΑΣ για το έργο : "Ασφαλτοστρώσεις οδών Δήμου Νάουσας" </t>
  </si>
  <si>
    <t>43.01.09.0009</t>
  </si>
  <si>
    <t>Επιχ/ση προγρ.ΘΗΣΕΑ για το έργο ¨Προμήθεια χιονοστρωτήρα για τις ανάγκες του Χιονοδρομικού Κέντρου Τρία-Πέντε Πηγάδια¨</t>
  </si>
  <si>
    <t>43.01.09.0012</t>
  </si>
  <si>
    <t xml:space="preserve">Επιχορήγηση προγράμματος ΘΗΣΕΑ για : Προμήθεια απορριμματοφόρου αυτοκινήτου - ΘΗΣΕΑΣ </t>
  </si>
  <si>
    <t>43.01.09.0018</t>
  </si>
  <si>
    <t>Επιχορήγηση προγράμματος ΘΗΣΕΑ για το έργο "Πλακοστρώσεις πόλης Νάουσας και Δ.Δ."</t>
  </si>
  <si>
    <t>43.01.09.0019</t>
  </si>
  <si>
    <t>Επιχορήγηση προγράμματος ΘΗΣΕΑ για το έργο " Οδοποιία Δ.Δ. Γιαννακοχωρίου "</t>
  </si>
  <si>
    <t>43.01.09.0020</t>
  </si>
  <si>
    <t>Επιχορήγηση προγράμματος ΘΗΣΕΑ για το έργο " Οδοποιία Δ.Δ. Ροδοχωρίου "</t>
  </si>
  <si>
    <t>43.01.09.0021</t>
  </si>
  <si>
    <t>Επιχορήγηση προγράμματος ΘΗΣΕΑ για το έργο "Αγροτική Οδοποιία"</t>
  </si>
  <si>
    <t>43.01.09.0023</t>
  </si>
  <si>
    <t>Επιχορήγηση προγράμματος ΘΗΣΕΑ για το έργο "Ασφαλτοστρώσεις οδών επέκτασης πόλεως Νάουσας"</t>
  </si>
  <si>
    <t>43.01.09.0025</t>
  </si>
  <si>
    <t>Eπιχορήγηση προγράμματος ΘΗΣΕΑ για την αγορά οικοπέδου για την στέγαση του Ιστορικού και Λαογραφικού Μουσείου Νάουσας</t>
  </si>
  <si>
    <t>43.01.09.0026</t>
  </si>
  <si>
    <t>Επιχορήγηση ΘΗΣΕΑ για Κατασκευή πάρκινγκ στο Δ.Δ. Αρκοχωρίου</t>
  </si>
  <si>
    <t>43.01.09.0027</t>
  </si>
  <si>
    <t>Επιχορήγηση ΘΗΣΕΑ για το έργο "Διαμόρφωση οδού Ελευθερίας Δ.Δ. Αρκοχωρίου"</t>
  </si>
  <si>
    <t>43.01.09.0028</t>
  </si>
  <si>
    <t>Επιχορήγηση ΘΗΣΕΑ για το έργο "Βελτίωση - Ασφαλτόστρωση οδών Δ.Δ. Στενημάχου"</t>
  </si>
  <si>
    <t>43.01.09.0029</t>
  </si>
  <si>
    <t>Επιχορήγηση ΘΗΣΕΑ για το έργο "Διαμόρφωση κοινοχρήστων χώρων ιστορικού κέντρου Νάουσας"</t>
  </si>
  <si>
    <t>43.01.09.0030</t>
  </si>
  <si>
    <t xml:space="preserve">Επιχορήγηση προγράμματος ΘΗΣΕΑ για την Κατασκευή Τεχνικού στη θέση Λέφα στο Δ.Δ. Στενημάχου </t>
  </si>
  <si>
    <t>43.01.09.0034</t>
  </si>
  <si>
    <t>Επιχορήγηση από το πρόγραμμα ΘΗΣΕΑΣ για το έργο "ΒΕΛΤΙΩΣΗ ΚΑΙ ΑΣΦΑΛΤΟΣΤΡΩΣΗ ΟΔΩΝ ΔΗΜΟΥ ΝΑΟΥΣΑΣ"</t>
  </si>
  <si>
    <t>43.01.09.0035</t>
  </si>
  <si>
    <t>Επιχορήγηση από το πρόγραμμα ΘΗΣΕΑΣ για το έργο "ΚΑΤΑΣΚΕΥΗ ΜΝΗΜΕΙΟΥ ΘΥΣΙΑΣ ΝΑΟΥΣΑΙΩΝ ΗΡΩΩΝ ΣΤΟ ΔΗΜΟΤΙΚΟ ΠΑΡΚΟ ΝΑΟΥΣΑΣ"</t>
  </si>
  <si>
    <t>43.01.09.0037</t>
  </si>
  <si>
    <t>Επιχορήγηση προγράμματος ΘΗΣΕΑ για το έργο "ΚΥΚΛΟΦΟΡΙΑΚΗ ΜΕΛΕΤΗ ΚΑΙ ΟΡΙΣΤΙΚΗ ΜΕΛΕΤΗ ΤΡΙΩΝ ΙΣΟΠΕΔΩΝ ΚΟΜΒΩΝ ΠΟΛΗΣ ΝΑΟΥΣΑΣ" - ΘΗΣΕΑΣ</t>
  </si>
  <si>
    <t>43.01.09.0603</t>
  </si>
  <si>
    <t>Διαμόρφωση αύλιων σχολικών κτιρίων ΠΔΕ , ΣΑΕ 055/2004</t>
  </si>
  <si>
    <t>43.04</t>
  </si>
  <si>
    <t>Eπιχορ/σεις Eυρωπαϊκής Ένωσης (EΕ)</t>
  </si>
  <si>
    <t>43.04.00</t>
  </si>
  <si>
    <t>ΕΠΙΧΟΡΗΓΗΣΕΙΣ ΕΥΡΩΠΑΙΚΗΣ ΕΝΩΣΗΣ - "Α"</t>
  </si>
  <si>
    <t>43.04.00.0001</t>
  </si>
  <si>
    <t>Επιχορήγηση ΕΣΠΑ για το πρόγραμμα ΕΞΟΙΚΟΝΟΜΩ Δήμου Νάουσας</t>
  </si>
  <si>
    <t>43.04.00.0002</t>
  </si>
  <si>
    <t>ΕΠΙΧΟΡΗΓΗΣΗ  ΑΝΗΜΑ  ΣΕΦΕΡΤΖΕΙΟ</t>
  </si>
  <si>
    <t>43.04.00.0003</t>
  </si>
  <si>
    <t>Επιχορήγηση ΕΣΠΑ για το εργο " ΚΕΝΤΡΟ ΤΕΚΜΗΡΙΩΣΗΣ ΒΙΟΜΗΧΑΝΙΚΗΣ ΚΛΗΡΟΝΟΜΙΑΣ ΣΤΟ ΒΑΦΕΙΟ ΤΗΣ ΠΡΩΗΝ ΕΡΙΑ"</t>
  </si>
  <si>
    <t>43.04.00.0005</t>
  </si>
  <si>
    <t>Επιχορήγηση ΕΣΠΑ για το εργο "ΟΛΟΚΛΗΡΩΜΕΝΟ ΠΡΟΓΡΑΜΜΑ ΑΣΤΙΚΗΣ ΑΝΑΠΛΑΣΗΣ ΔΗΜΟΥ ΝΑΟΥΣΑΣ"</t>
  </si>
  <si>
    <t>43.04.00.0006</t>
  </si>
  <si>
    <t>Επιχορήγηση ΕΣΠΑ για το έργο "ΠΡΟΜΗΘΕΙΑ ΕΞΟΠΛΙΣΜΟΥ ΕΙΔΙΚΩΝ ΣΧΟΛΕΙΩΝ ΝΑΟΥΣΑΣ"</t>
  </si>
  <si>
    <t>43.04.00.0012</t>
  </si>
  <si>
    <t>Επιχορήγηση από το Πράσινο Ταμείο του Υπ. Παραγωγικής Ανασυγκρ/σης Περιβ/ντος &amp; Ενέργειας για τοποθέτηση υπόγειων κάδων στο εμπορικό κέντρο της Δ.Κ. Νάουσας του Δήμου Ηρωικής Πόλεως Νάουσας Τ.Π. 2015</t>
  </si>
  <si>
    <t>43.18</t>
  </si>
  <si>
    <t>Eπιχ/σεις διαφόρων Yπουργείων για ειδικά έργα προγράμματος Δ.Ε.</t>
  </si>
  <si>
    <t>43.18.00</t>
  </si>
  <si>
    <t>Yπουργείο Eσωτερικών</t>
  </si>
  <si>
    <t>43.18.00.0001</t>
  </si>
  <si>
    <t>ΑΝΑΠΛΑΣΗ  ΛΟΓΓΟΥ - ΤΟΥΡΠΑΛΗ</t>
  </si>
  <si>
    <t>43.18.00.0003</t>
  </si>
  <si>
    <t>ΕΠΙΧ.ΑΣΦΑΛΤ.ΔΡΟΜΟΥ ΑΓ.ΠΑΥΛΟΥ - 3 &amp; 5 ΠΗΓΑΔΙΑ</t>
  </si>
  <si>
    <t>43.18.00.0005</t>
  </si>
  <si>
    <t>ΕΠΙΧΟΡΗΓΗΣΗ ΓΙΑ ΠΡΟΓΡΑΜΜΑΤΑ Η/Υ</t>
  </si>
  <si>
    <t>43.18.00.0008</t>
  </si>
  <si>
    <t>ΕΠΙΧΟΡΗΓΗΣΗ ΥΠΕΣΔΑ ΓΙΑ ΚΕΠ</t>
  </si>
  <si>
    <t>43.18.00.0602</t>
  </si>
  <si>
    <t>Ενδοδημοτική οδοποιϊα ΑΝΘΕΜΙΩΝ</t>
  </si>
  <si>
    <t>43.18.00.0603</t>
  </si>
  <si>
    <t>Ανακαίνιση κτιριού ΚΑΠΗ Επισκοπής</t>
  </si>
  <si>
    <t>43.18.00.0604</t>
  </si>
  <si>
    <t xml:space="preserve">Αποπεράτωση πολιτιστικού κέντρου Λευκαδίων </t>
  </si>
  <si>
    <t>43.18.00.0605</t>
  </si>
  <si>
    <t xml:space="preserve">Διαμόρφωση ρέματος πηγής Ολγάνου ΔΔ Κοπάνου </t>
  </si>
  <si>
    <t>43.18.00.0606</t>
  </si>
  <si>
    <t>Αγροτική οδοποιϊα Δήμου Ανθεμίων</t>
  </si>
  <si>
    <t>43.18.00.0607</t>
  </si>
  <si>
    <t>Ενδοδημοτική οδοποιϊα (Λυσσονα Κόλια)</t>
  </si>
  <si>
    <t>43.18.00.0608</t>
  </si>
  <si>
    <t>ΠΟΛΙΤΙΚΗ ΠΡΟΣΤΑΣΙΑ - ΘΕΟΜΗΝΙΕΣ ΑΝΘΕΜΙΩΝ</t>
  </si>
  <si>
    <t>43.18.00.0701</t>
  </si>
  <si>
    <t>Κατασκεύη αντιπλημμυρικού έργου στο ΔΔ Ανω Ζερβοχωρίου Δ. Ειρηνούπολης Μελ. 166/03 πάγ.11.02.04.000.0008</t>
  </si>
  <si>
    <t>43.18.00.0702</t>
  </si>
  <si>
    <t>Κατασκεύη δικτύου ύδρευσης στον οικισμό παλινοστούντων των Δ. Ειρηνούπολης παγ.11.02.02.0000.0003</t>
  </si>
  <si>
    <t>43.18.00.0706</t>
  </si>
  <si>
    <t>Διαρρύθμιση χώρου για στέγαση του ΚΕΠ Μελ. 142/03 Πάγιο 11.00.00.0100.0006</t>
  </si>
  <si>
    <t>43.18.00.0707</t>
  </si>
  <si>
    <t>Κατασκεύη αντιπλημμυρικών έργων του Δ. ειρηνουπ. Μλ. 214/06 παγ.11.020.4.0000.0006</t>
  </si>
  <si>
    <t>43.18.00.0708</t>
  </si>
  <si>
    <t>Αντιπλημμυρικά έργα του Δ. ειρηνουπ. Μλ. 158/07 παγ.11.02.04.0000.0009</t>
  </si>
  <si>
    <t>43.18.00.0709</t>
  </si>
  <si>
    <t>Κατασκεύη αντιπλημμυρικών έργων του Δ. ειρηνουπ. Μλ. 187/08 παγ.15.11.03.19</t>
  </si>
  <si>
    <t>43.18.00.0712</t>
  </si>
  <si>
    <t xml:space="preserve">Ασφαλτόστρωση αγροτικών δρόμων στην τοποθεσία Αμπέλια του Δ.Δ. Αγγελοχωρίου - Δ.Ε. Ειρηνούπολης </t>
  </si>
  <si>
    <t>43.18.00.0713</t>
  </si>
  <si>
    <t>Κατασκεύη σωληνωτού αγωγού και τσιμενταυλάκων στο Δ,Δ, Πολυπλατάνου (Μελ.292/09)(15.11.03.31)</t>
  </si>
  <si>
    <t>43.18.00.1700</t>
  </si>
  <si>
    <t>Αντιπλημμυρικά έργα του Δ. ειρηνουπ. Μλ. 61/09 παγ.15.11.03.22</t>
  </si>
  <si>
    <t>43.18.00.1701</t>
  </si>
  <si>
    <t>Διαμόρφωση αυλής Δημοτικού Σχολείου οικισμού Αγγελοχωρίου Μελ. 98/08 15.17.90.06</t>
  </si>
  <si>
    <t>43.18.01</t>
  </si>
  <si>
    <t>Yπουργείο Eθνικής Παιδείας  και  Θρησκευμάτ</t>
  </si>
  <si>
    <t>43.18.01.0702</t>
  </si>
  <si>
    <t>Αποπεράτωση κτιρίου πολλαπλών χρήσεων Αγγελοχωρίου  Μελ. 172/05 Πάγ.11.00.00.0100.0007</t>
  </si>
  <si>
    <t>43.18.01.0703</t>
  </si>
  <si>
    <t>Αποπεράτωση Δημοτικού Κτιρίου οικισμού Αρχαγγέλου Πολλαπλών χρήσ. Μελ  28/06 πάγ.11.00.00.0100.0005</t>
  </si>
  <si>
    <t>43.18.01.0705</t>
  </si>
  <si>
    <t>Κατασκεύη αντιπλημμυρικών έργων του Δ. Ειρηνούπολης Μελ. 214/06 Πάγ. 11.02.04.0000.0006</t>
  </si>
  <si>
    <t>43.18.02</t>
  </si>
  <si>
    <t>Yπουργείο Γεωργίας</t>
  </si>
  <si>
    <t>43.18.02.0000</t>
  </si>
  <si>
    <t>43.18.06</t>
  </si>
  <si>
    <t>Yπουργείο  Γεωργίας</t>
  </si>
  <si>
    <t>43.18.06.0005</t>
  </si>
  <si>
    <t xml:space="preserve">ΕΠΙΧ. ΥΠ. ΓΕΩΡΓΙΑΣ ΥΔΡΟΜΑΤΕΥΣΗ ΔΙΧΑΛΕΥΡΙ </t>
  </si>
  <si>
    <t>43.18.06.0006</t>
  </si>
  <si>
    <t xml:space="preserve">ΕΠΙΧ. ΠΟΤΙΣΤΡΑΣ ΤΣΑΝΑΚΤΣΗ </t>
  </si>
  <si>
    <t>43.18.06.0007</t>
  </si>
  <si>
    <t xml:space="preserve">ΕΠΙΧ. ΣΤΕΓΑΣΤΡΟΥ ΘΕΣΗΣ ΜΠΑΤΣΙΟΥ </t>
  </si>
  <si>
    <t>43.18.06.0008</t>
  </si>
  <si>
    <t>ΕΠΙΧ. ΑΜΜΟΧ/ΣΗΣ ΜΠΑΛΚΟΝΙ - ΒΟΥΛΓΑΡΑ</t>
  </si>
  <si>
    <t>43.18.06.0701</t>
  </si>
  <si>
    <t>Συντήρηση πισίνας - λοιπών εγκαταστάσεων και Ηλεκτ/γικού εξοπλισμού στο Δημ. Κολυμβήτηριου Ειρην. Μλ. 30/03 πάγ.17.90.00.0200.0003</t>
  </si>
  <si>
    <t>43.18.07</t>
  </si>
  <si>
    <t>Επιχορηγήσεις για δρόμους - πλατείες</t>
  </si>
  <si>
    <t>43.18.07.0002</t>
  </si>
  <si>
    <t>ΕΠΙΧΟΡ. ΥΜΑΘ ΓΙΑ ΑΣΦΑΛ. ΔΡΟΜΟΥ ΒΙΟΛΟΓΙΚΟΥ</t>
  </si>
  <si>
    <t>43.18.08</t>
  </si>
  <si>
    <t>ΕΠΙΧΟΡ. ΟΕΚ ΓΙΑ "ΕΠΕΝΔΥΣΗ ΕΞΩΤΕΡΙΚΩΝ ΒΑΘΜ.</t>
  </si>
  <si>
    <t>43.18.08.0001</t>
  </si>
  <si>
    <t>43.18.09</t>
  </si>
  <si>
    <t>Λοιπών Yπουργείων</t>
  </si>
  <si>
    <t>43.18.09.0001</t>
  </si>
  <si>
    <t xml:space="preserve">ΕΠΙΧΟΡ. Γ.Γ.Α ΓΙΑ ΤΕΧΝΗΤΗ ΧΙΟΝΩΣΗ </t>
  </si>
  <si>
    <t>43.18.10</t>
  </si>
  <si>
    <t>ΕΠΙΧΟΡΗΓΗΣΗ ΓΙΑ ΚΑΤΑΣΚΕΥΗ ΚΟΛΥΜΗΤΗΡΙΟΥ</t>
  </si>
  <si>
    <t>43.18.10.0001</t>
  </si>
  <si>
    <t>43.18.10.0002</t>
  </si>
  <si>
    <t>ΕΠΙΧΟΡΗΓΗΣΗ ΓΙΑ ΚΑΤΑΣΚΕΥΗ ΕΛΑΣΤΙΚΟΥ ΤΑΠΗΤΑ</t>
  </si>
  <si>
    <t>43.18.11</t>
  </si>
  <si>
    <t>ΕΠΙΧΟΡΗΓΗΣΗ ΑΠΟ ΠΕΡΙΦΕΡΕΙΑ</t>
  </si>
  <si>
    <t>43.18.11.0000</t>
  </si>
  <si>
    <t>ΕΠΙΧΟΡΗΓΗΣΗ ΑΠΟ ΠΕΡΙΦΕΡΕΙΑ ΓΙΑ ΠΑΝΕΠΙΣΤΗΜΙΟ</t>
  </si>
  <si>
    <t>43.18.12</t>
  </si>
  <si>
    <t>ΕΠΙΧΟΡΗΓΗΣΗ ΑΠΟ ΕΠΕΡ</t>
  </si>
  <si>
    <t>43.18.12.0001</t>
  </si>
  <si>
    <t>ΕΠΙΧΟΡΗΓΗΣΗ ΑΠΟ ΕΠΕΡ ΓΙΑ ΕΟΑΝΑΧΡΗΣΗ ΔΙΑΤΗΡΗΤΕΟΥ ΚΤΙΡΙΟΥ</t>
  </si>
  <si>
    <t>43.18.13</t>
  </si>
  <si>
    <t>ΕΠΙΧΟΡΗΓΗΣΗ ΓΙΑ ΠΑΝΕΠΙΣΤΗΜΙΟ</t>
  </si>
  <si>
    <t>43.18.13.0001</t>
  </si>
  <si>
    <t>ΕΠΙΧΟΡΗΓΗΣΗ ΓΙΑ ΤΗ ΣΤΕΓΑΣΗ ΠΑΝΕΠΙΣΤΗΜΙΑΚΟΥ ΣΥΓΚΡΟΤΗΜΑΤΟΣ ΛΟΓΓΟΥ - ΤΟΥΡΠΑΛΗ</t>
  </si>
  <si>
    <t>43.18.14</t>
  </si>
  <si>
    <t>ΕΠΙΧΟΡΗΓΗΣΕΙΣ ΠΕΠ</t>
  </si>
  <si>
    <t>43.18.14.0001</t>
  </si>
  <si>
    <t>ΕΠΙΧΟΡΗΓΗΣΗ ΠΕΠ ΓΙΑ ΑΝΑΠΛΑΣΗ ΠΕΡΙΒΑΛΛΟΝΤΟΣ ΧΩΡΟΥ Ι.Μ. ΑΓ. ΓΕΩΡΓΙΟΥ ΠΕΡΙΣΤΕΡΕΩΣΑ</t>
  </si>
  <si>
    <t>43.18.14.0002</t>
  </si>
  <si>
    <t>ΕΠΙΧΟΡ. ΠΕΠ - ΟΠΑΧ ΑΝ. ΒΕΡΜΙΟΥ ΓΙΑ ΚΑΤΑΣΚΕΥΗ ΑΔΡΕΥΤ. ΥΔΑΤΟΔΕΞΑΜΕΝΗΣ ΣΤΟΝ ΑΓ. ΠΑΥΛΟ</t>
  </si>
  <si>
    <t>43.18.14.0004</t>
  </si>
  <si>
    <t>ΕΠΙΧΟΡ. ΠΕΠ ΓΙΑ ΚΤΙΡΙΟ ΔΙΟΙΚΗΣΗΣ ΚΑΙ ΔΙΑΧΕΙΡΙΣΗΣ ΤΟΥ ΕΡΓΟΥ ΣΤΗ ΒΕΤΛΑΝΣ ΚΑΙ ΔΗΜΙΟΥΡΓΙΑ ΕΚΘΕΣΙΑΚΟΥ ΧΩΡΟΥ</t>
  </si>
  <si>
    <t>43.18.14.0005</t>
  </si>
  <si>
    <t>ΕΠΙΧΟΡΗΓΗΣΗ ΠΕΠ ΓΙΑ ΔΙΑΜΟΡΦΩΣΗ ΠΕΡΙΒ. ΧΩΡΟΥ ΠΗΓΗΣ ΑΓ. ΠΑΥΛΟΥ</t>
  </si>
  <si>
    <t>43.18.14.0006</t>
  </si>
  <si>
    <t>Επιχορήγηση ΠΕΠ/ΑΡΑΠΙΤΣΑ για το έργο: Επεμβάσεις στο δίκτυο των πεζοδρόμων εκατέρωθεν του ποταμού.</t>
  </si>
  <si>
    <t>43.18.14.0011</t>
  </si>
  <si>
    <t>Επιχορήγηση ΠΕΠ/ΟΠΑΑΧ ΑΝ.ΒΕΡΜΙΟΥ για το έργο 'Ολοκληρωμένος σχεδιασμός ανάπτυξης οικισμού Αρκοχωρίου'</t>
  </si>
  <si>
    <t>43.18.14.0012</t>
  </si>
  <si>
    <t>Επιχορήγηση ΠΕΠ/ΑΡΑΠΙΤΣΑ για Διαμορφώσεις φυσικών διαδρομών εντός της κοίτης του ποταμού Αράπιτσα</t>
  </si>
  <si>
    <t>43.18.14.0015</t>
  </si>
  <si>
    <t>Επιχ/ση ΠΕΠ/ΑΡΑΠΙΤΣΑ για το έργο ¨Επεμβάσεις στο κτίριο του ΚΑΠΗ΄</t>
  </si>
  <si>
    <t>43.18.14.0016</t>
  </si>
  <si>
    <t>Επιχορήγηση ΠΕΠ ΑΡΑΠΙΤΣΑ για το έργο "Ανακατασκευή και θέση σε λειτουργία του υφιστάμενου υδροηλεκτρικού σταθμού Βέτλανς "</t>
  </si>
  <si>
    <t>43.18.14.0017</t>
  </si>
  <si>
    <t>Επιχορήγηση ΠΕΠ ΑΡΑΠΙΤΣΑ για το έργο " Διαμ/σεις στην περιοχή του  Δημ.Πάρκου &amp;στον υπαίθριο χώρο του Πρ.Βιομ/κού Συγκ/τος ΒΕΤΛΑΝΣ"</t>
  </si>
  <si>
    <t>43.18.14.0020</t>
  </si>
  <si>
    <t>Επιχ/ση ΠΕΠ/ΑΡΑΠΙΤΣΑ για το έργο ¨Αναστήλωση και επανάχρηση διατηρητέου κτιρίου ΥΔΡΟΜΗΛΟΥ ΜΑΚΗ¨</t>
  </si>
  <si>
    <t>43.18.14.0021</t>
  </si>
  <si>
    <t>Επιχορήγηση για Κέντρο Κοινότητας Δήμου Η.Π.Νάουσας Ιεπιχειρ.Πρόγραμμα Κεντρική Μακεδονία 2014-2020)</t>
  </si>
  <si>
    <t>43.18.15</t>
  </si>
  <si>
    <t>ΔΙΑΦΟΡΕΣ ΕΠΙΧΟΡΗΓΗΣΕΙΣ</t>
  </si>
  <si>
    <t>43.18.15.0001</t>
  </si>
  <si>
    <t>ΕΠΙΧΟΡΗΓΗΣΗ ΓΙΑ ΑΠΟΚΑΤΑΣΤΑΣΗ - ΕΠΑΝΑΧΡΗΣΗ ΔΙΑΤΗΡΗΤΕΟΥ ΚΤΙΡΙΟΥ ΚΟΚΚΙΝΟΥ</t>
  </si>
  <si>
    <t>43.18.15.0002</t>
  </si>
  <si>
    <t>ΕΠΙΧΟΡΗΓΗΣΗ ΓΙΑ ΣΥΝΤΑΞΗ ΓΕΝΙΚΟΥ ΠΟΛΕΟΔΟΜΙΚΟΥ ΣΧΕΔΙΟΥ ΔΗΜΟΥ ΝΑΟΥΣΑΣ</t>
  </si>
  <si>
    <t>43.18.15.0003</t>
  </si>
  <si>
    <t>ΕΠΙΧΟΡΗΓΗΣΗ ΑΠΟ ΤΗΝ Γ.Γ. ΑΘΛΗΤΙΣΜΟΥ ΓΙΑ ΤΟ ΕΡΓΟ "Κατασκευή κολυμβητηρίου-ΑΘΗΝΑ 2004-Ολοκλήρωση κλειστού κολυμβητηρίου στον Αγ.Νικόλαο Νάουσας"</t>
  </si>
  <si>
    <t>43.18.15.0004</t>
  </si>
  <si>
    <t>ΕΠΙΧΟΡΗΓΗΣΗ ΓΙΑ ΤΟ ΕΡΓΟ "ΣΗΜΑΝΣΗ ΑΞΙΟΘΕΑΤΩΝ ΠΕΡΙΟΧΗΣ ΝΑΟΥΣΑΣ" - LEADER+</t>
  </si>
  <si>
    <t>43.18.15.0005</t>
  </si>
  <si>
    <t>ΕΠΙΧΟΡΗΓΗΣΗ LEADER+ ΓΙΑ "ΣΥΝΤΗΡΗΣΗ - ΑΝΑΔΕΙΞΗ ΚΕΛΥΦΟΥΣ ΤΟΥ ΔΙΑΤΗΡ. ΚΤΙΡΙΟΥ ΥΔΡΟΜΥΛΟΣ ΡΑΪΟΥ</t>
  </si>
  <si>
    <t>43.18.15.0010</t>
  </si>
  <si>
    <t>Επιχορήγηση ΕΠ-ΚΤΠ για το έργο "Μητροπολιτικό δίκτυο οπτικών ινών Δήμου Νάουσας "</t>
  </si>
  <si>
    <t>43.18.15.0012</t>
  </si>
  <si>
    <t>Επιχορήγηση από το Πρόγραμμα Δημοσίων Επενδύσεων για το έργο "Διαμόρφωση δρόμου Νάουσας - Άλσους Αγίου Νικολάου Ν. Ημαθίας"  (ΠΔΕ)</t>
  </si>
  <si>
    <t>43.18.15.0014</t>
  </si>
  <si>
    <t>ΕΠΙΧΟΡΗΓΗΣΗ ΠΡΟΓΡ/ΤΟΣ ΤΟΠΙΚΗΣ ΔΙΑΚΥΒΕΡΝΗΣΗΣ ΜΑΚΕΔΟΝΙΑΣ - ΘΡΑΚΗΣ ΓΙΑ ΤΗΝ ΔΙΜΟΡΦΩΣΗ ΔΡΟΜΟΥ ΑΓ. ΝΙΚΟΛΑΟΥ ΝΑΟΥΣΑΣ</t>
  </si>
  <si>
    <t>43.18.15.0018</t>
  </si>
  <si>
    <t>43.18.15.0019</t>
  </si>
  <si>
    <t xml:space="preserve">Επιχορήγηση για το έργο "ΑΝΑΠΛΑΣΕΙΣ ΚΟΙΝΟΧΡΗΣΤΩΝ ΧΩΡΩΝ Τ.Κ. ΑΡΚΟΧΩΡΙΟΥ Δ. ΝΑΟΥΣΑΣ" -Πρ/μα Αγροτικής Ανάπτυξης της Ελλαδας 2007-2013- Υπουργ.Αναπτυξης &amp; Τροφίμων με συγχρ/ση του Ευρωπαϊκού  Γωργ. Ταμείου  Α.Α </t>
  </si>
  <si>
    <t>43.18.15.0023</t>
  </si>
  <si>
    <t>Επιχορήγηση Πρ/μα LEADER Αποφ.ένταξης 15505/22.09.14 "Προμήθεια και τοποθέτηση σήμανσης αξιοθεάτων μηνμείων ΔΕ Ανθεμίων και Ειρ/λης" ΤΠ.2015 - (LEADER 47.162,00 &amp; ΣΑΤΑ 10.847,26)</t>
  </si>
  <si>
    <t>43.18.15.0030</t>
  </si>
  <si>
    <t>Επιχορήγηση για την "Ενίσχυση πρωτοβουλίας για την ανάδειξη της Σχολής Αρισττέλους του Δήμου Νάουσας"  από την ΠΕΔΚΜ</t>
  </si>
  <si>
    <t>43.20</t>
  </si>
  <si>
    <t>Eπιχ/σεις απ'το περιφερειακό πρόγραμματα</t>
  </si>
  <si>
    <t>43.20.00</t>
  </si>
  <si>
    <t>Eπιχ/σεις Περιφ.Προγρ.για έργα "Συγκοιν</t>
  </si>
  <si>
    <t>43.20.00.0601</t>
  </si>
  <si>
    <t>Επιχορήγηση για προγράμματα ΕΛΛΑΔΑ 2004</t>
  </si>
  <si>
    <t>43.20.02</t>
  </si>
  <si>
    <t>Eπιχ/σεις Περιφ.Προγρ.για έργα "Γεωργοκ</t>
  </si>
  <si>
    <t>43.20.02.0001</t>
  </si>
  <si>
    <t>ΕΠΙΧΟΡΗΓΗΣΗ ΕΠΤΑ ΓΙΑ ΔΗΜΟΤΙΚΟ ΩΔΕΙΟ</t>
  </si>
  <si>
    <t>43.20.02.0003</t>
  </si>
  <si>
    <t>ΕΠΙΧΟΡ. ΕΠΤΑ ΓΙΑ ΔΗΜΟΤΙΚΗ ΒΙΒΛΙΟΘΗΚΗ</t>
  </si>
  <si>
    <t>43.20.02.0004</t>
  </si>
  <si>
    <t>ΕΠΙΧΟΡ. ΕΠΤΑ ΓΙΑ ΕΝΔΟΔΗΜΟΤΙΚΗ ΟΔΟΠΟΙΪΑ</t>
  </si>
  <si>
    <t>43.20.02.0005</t>
  </si>
  <si>
    <t>ΕΠΙΧΟΡ. ΕΠΤΑ ΓΙΑ ΚΑΤΑΣΚΕΥΗ ΦΥΛΑΞΗΣ ΟΧΗΜΑΤΩΝ</t>
  </si>
  <si>
    <t>43.20.02.0006</t>
  </si>
  <si>
    <t>ΕΠΙΧΟΡ. ΕΠΤΑ ΓΙΑ ΒΕΛΤΙΩΣΗ ΔΙΚΤΥΟΥ ΥΔΡΕΥΣΗΣ ΡΟΔΟΧΩΡΙΟΥ - ΣΤΕΝΗΜΑΧΟΥ</t>
  </si>
  <si>
    <t>43.20.02.0010</t>
  </si>
  <si>
    <t>ΕΠΙΧΟΡ. ΕΠΤΑ ΚΑΤΑΣΚΕΥΗΣ ΠΕΡΙΦΡΑΞΗΣ</t>
  </si>
  <si>
    <t>43.20.02.0011</t>
  </si>
  <si>
    <t xml:space="preserve">ΕΠΙΧΟΡ. ΕΠΤΑ ΓΙΑ "ΟΛΟΚΛΗΡΩΣΗ ΠΟΛΙΤ. ΚΕΝΤΡΟΥ ΣΤΕΝΗΜΑΧΟΥ" </t>
  </si>
  <si>
    <t>43.20.02.0016</t>
  </si>
  <si>
    <t xml:space="preserve">ΕΠΙΧΟΡ. ΕΠΤΑ ΜΕΛΕΤΗΣ ΚΑΤΑΣΚΕΥΗΣ ΓΕΦΥΡΑΣ ΣΧΟΛΗΣ ΑΡΙΣΤΟΤΕΛΗ </t>
  </si>
  <si>
    <t>43.20.02.0017</t>
  </si>
  <si>
    <t>ΕΠΙΧΟΡ. ΕΠΤΑ ΓΙΑ ΒΕΛΤΙΩΣΗ ΔΙΚΤΥΟΥ ΥΔΡΕΥΣΗΣ</t>
  </si>
  <si>
    <t>43.20.02.0018</t>
  </si>
  <si>
    <t>ΕΠΙΧΟΡ. ΓΓΑ ΓΙΑ ΓΗΠΕΔΟ ΑΓ. ΝΙΚΟΛΑΟΥ</t>
  </si>
  <si>
    <t>43.20.02.0020</t>
  </si>
  <si>
    <t>ΕΠΙΧΟΡ. ΕΠΤΑ ΓΙΑ ΚΑΤΑΣΚΕΥΗ ΑΔΡΕΥΤ. ΔΙΚΤΥΟΥ ΠΕΡΙΟΧΗΣ ΠΡΟΣ ΧΡΥΣΟΧΟΟΥ</t>
  </si>
  <si>
    <t>43.20.02.0022</t>
  </si>
  <si>
    <t>ΕΠΙΧΟΡ. ΕΠΤΑ ΓΙΑ ΑΡΔΕΥΤΙΚΟ ΔΙΚΤΥΟ ΤΖΟΥΜΕΛΑΣ</t>
  </si>
  <si>
    <t>43.20.02.0023</t>
  </si>
  <si>
    <t>ΕΠΙΧΟΡ. ΕΠΤΑ ΓΙΑ ΚΑΤΑΣΚΕΥΗ ΑΔΡΕΥΤΙΚΟΥ ΔΙΚΤΥΟΥ ΠΟΥΓΚΟΥ</t>
  </si>
  <si>
    <t>43.20.02.0024</t>
  </si>
  <si>
    <t>ΕΠΙΧΟΡ. ΕΠΤΑ ΓΙΑ ΑΡΔΕΥΤΙΚΟ ΔΙΚΤΥΟ ΚΑΡΑΚΑΓΙΑ</t>
  </si>
  <si>
    <t>43.20.02.0025</t>
  </si>
  <si>
    <t>ΕΠΙΧΟΡ. ΕΠΤΑ ΓΙΑ ΚΛΕΙΣΤΟ ΑΡΔΕΥΤ. ΔΙΚΤΥΟ ΓΥΜΝΟΒΟΥ</t>
  </si>
  <si>
    <t>43.20.02.0026</t>
  </si>
  <si>
    <t xml:space="preserve">ΕΠΙΧΟΡ. ΕΠΤΑ ΓΙΑ ΟΛΟΚΛΗΡΩΣΗ ΑΘΛΗΤΙΚΟΥ ΠΑΡΚΟΥ ΣΤΟΝ ΚΟΥΚΟ </t>
  </si>
  <si>
    <t>43.20.02.0027</t>
  </si>
  <si>
    <t>ΕΠΙΧΟΡ. ΕΠΤΑ ΓΙΑ ΒΕΛΤΙΩΣΗ ΟΔΟΥ ΝΑΟΥΣΑΣ - ΓΙΑΝΝΑΚΟΧΩΡΙΟΥ - ΡΟΔΟΧΩΡΙΟΥ</t>
  </si>
  <si>
    <t>43.20.02.0028</t>
  </si>
  <si>
    <t>ΕΠΙΧΟΡ. ΕΠΤΑ ΓΙΑ ΣΥΜΠΛΗΡΩΜΑΤΙΚΕΣ ΕΡΓΑΣΙΕΣ ΣΤΗ ΓΕΦΥΡΑ ΣΧΟΛΗΣ ΑΡΙΣΤΟΤΕΛΗ</t>
  </si>
  <si>
    <t>43.20.02.0029</t>
  </si>
  <si>
    <t xml:space="preserve">ΕΠΙΧΟΡ. ΕΠΤΑ ΓΙΑ ΑΝΑΚΑΙΝΙΣΗ ΧΩΡΟΥ ΠΡΩΗΝ ΔΗΜΟΤΙΚΩΝ ΣΦΑΓΕΙΩΝ </t>
  </si>
  <si>
    <t>43.20.02.0030</t>
  </si>
  <si>
    <t>ΕΠΙΧΟΡ. ΕΠΤΑ ΓΙΑ ΑΣΦΑΛΤΟΣΤΡΩΣΕΙΣ ΔΡΟΜΩΝ ΡΟΔΟΧΩΡΙΟΥ</t>
  </si>
  <si>
    <t>43.20.02.0031</t>
  </si>
  <si>
    <t>ΕΠΙΧΟΡ. ΕΠΤΑ ΓΙΑ ΧΩΜΑΤΟΥΡΓΙΚΕΣ ΕΡΓΑΣΙΕΣ ΣΤΟ ΟΤ 258-259</t>
  </si>
  <si>
    <t>43.20.02.0032</t>
  </si>
  <si>
    <t>ΕΠΙΧΟΡ. ΕΠΤΑ ΓΙΑ ΓΙΑ ΔΙΕΥΘΕΤΗΣΗ ΟΔΟΥ ΠΡ. ΗΛΙΑ ΣΤΗ ΘΕΣΗ ΑΡΑΜΠΟΥΝΙ</t>
  </si>
  <si>
    <t>43.20.02.0033</t>
  </si>
  <si>
    <t>ΕΠΙΧΟΡ. ΕΠΤΑ ΓΙΑ ΟΔΟΣΤΡΩΣΙΑ ΔΡΟΜΩΝ ΣΤΗΝ ΠΕΡΙΟΧΗ ΜΟΥΣΤΑΦΑ</t>
  </si>
  <si>
    <t>43.20.02.0034</t>
  </si>
  <si>
    <t>ΕΠΙΧΟΡ. ΕΠΤΑ ΓΙΑ ΟΔΟΣΤΡΩΣΙΑ ΣΤΗΝ ΠΕΡΙΟΧΗ ΒΑΛΙΑ</t>
  </si>
  <si>
    <t>43.20.02.0035</t>
  </si>
  <si>
    <t>ΕΠΙΧΟΡ. ΕΠΤΑ ΓΙΑ ΑΣΦΑΛΤΟΣΤΡΩΣΗ ΟΔΟΥ ΑΠΟ ΙΟΚΤ. ΜΠΑΚΑΛΙΟΥ ΕΩΣ ΜΗΧΑΝΟΥΡΓΕΙΟ ΜΠ.</t>
  </si>
  <si>
    <t>43.20.02.0038</t>
  </si>
  <si>
    <t>ΕΠΙΧΟΡ. ΓΙΑ ΔΙΑΜΟΡΦΩΣΗ ΑΥΛΕΙΟΥ ΧΩΡΟΥ 8ου ΝΗΠΙΑΓΩΓΕΙΟΥ ΝΑΟΥΣΑΣ</t>
  </si>
  <si>
    <t>43.20.02.0039</t>
  </si>
  <si>
    <t xml:space="preserve">ΕΠΙΧΟΡ. ΓΙΑ ΑΣΦΑΛΤΟΣΤΡΩΣΗ ΟΔΟΥ ΑΠΟ ΣΚΟΥΠΙΔΟΤΟΠΟ ΕΩΣ ΤΗΝ ΕΙΣΟΔΟ </t>
  </si>
  <si>
    <t>43.20.02.0040</t>
  </si>
  <si>
    <t>ΕΠΙΧΟΡ. ΕΠΤΑ ΓΙΑ ΤΟ ΕΡΓΟ "ΔΙΑΜΟΡΦΩΣΗ ΠΑΡΚΟΥ ΣΤΗΝ ΕΠΕΚΤΑΣΗ ΠΟΛΗΣ ΠΕΡΙΟΧΗ ΜΟΥΣ.</t>
  </si>
  <si>
    <t>43.20.02.0041</t>
  </si>
  <si>
    <t>ΕΠΙΧΟΡ. ΕΠΤΑ ΓΙΑ "ΔΙΑΜΟΡΦΩΣΗ ΠΑΡΚΟΥ ΡΟΔΟΧΩΡΙΟΥ"</t>
  </si>
  <si>
    <t>43.20.02.0042</t>
  </si>
  <si>
    <t>ΕΠΙΧΟΡ.  ΓΙΑ ΕΠΕΚΤΑΣΗ ΠΕΡΙΦΡΑΞΗΣ ΚΟΙΜΗΤΗΡΙΩΝ ΡΟΔΟΧΩΡΙΟΥ</t>
  </si>
  <si>
    <t>43.20.02.0043</t>
  </si>
  <si>
    <t>ΕΠΙΧΟΡ. ΓΙΑ ΚΑΤΑΣΚΕΥΗ ΥΔΡΕΥΣΗΣ ΓΙΑΝΝΑΚΟΧΩΡΙΟΥ</t>
  </si>
  <si>
    <t>43.20.02.0048</t>
  </si>
  <si>
    <t>ΑΣΦΑΛΤΟΣΤΡΟΣΗ ΑΓΡΟΤΙΚΟΥ ΔΡΟΜΟΥ ΚΟΥΚΟΥΛΙ - ΡΟΔΟΧΩΡΙ 19%</t>
  </si>
  <si>
    <t>43.20.02.0050</t>
  </si>
  <si>
    <t>ΕΠΙΧΟΡ. ΓΙΑ ΚΑΤΑΣΚΕΥΗ ΔΙΚΤΥΟΥ ΥΔΡΕΥΣΗΣ - ΑΠΟΧΕΤΕΥΣΗΣ ΣΤΗΝ ΕΠΕΚΤΑΣΗ ΣΧΕΔΙΟΥ ΠΟΛΗΣ ΝΑΟΥΣΑΣ</t>
  </si>
  <si>
    <t>43.20.03</t>
  </si>
  <si>
    <t>Eπιχ/σεις Περιφ.Προγρ.για έργα "Διάφορα</t>
  </si>
  <si>
    <t>43.20.03.0001</t>
  </si>
  <si>
    <t xml:space="preserve">ΕΠΙΧΟΡ. ΕΠΤΑ ΓΙΑ ΑΝΑΠΛΑΣΗ ΛΟΓΓΟΥ- ΤΟΥΡΠΑΛΗ </t>
  </si>
  <si>
    <t>43.21</t>
  </si>
  <si>
    <t>Χρηματοδοτήσεις έργων απο Διεθνείς Οργανισμούς</t>
  </si>
  <si>
    <t>43.21.00</t>
  </si>
  <si>
    <t>43.21.00.0001</t>
  </si>
  <si>
    <t xml:space="preserve">ΕΠΙΧΟΡ. ΘΗΣΕΑΣ ΓΙΑ ΟΛΟΚΛΗΡΩΣΗ ΚΑΤΑΣΚΕΥΗΣ ΚΤΙΡΙΟΥ ΚΟΚΚΙΝΟΥ </t>
  </si>
  <si>
    <t>43.21.00.0003</t>
  </si>
  <si>
    <t>ΕΠΙΧΟΡ. ΓΙΑ  ΔΙΑΜΟΡΦΩΣΗ ΠΕΖΟΔΡΟΜΙΩΝ ΣΤΗΝ ΟΔΟ ΦΙΛ. ΚΟΚΚΙΝΟΥ</t>
  </si>
  <si>
    <t>43.21.00.0004</t>
  </si>
  <si>
    <t xml:space="preserve">ΕΠΙΧΟΡ. ΘΗΣΕΑΣ ΓΙΑ ΔΙΑΚΟΣΜΗΤΙΚΟ ΗΛΕΚΤΡΟΦΩΤΙΣΜΟ ΔΗΜΟΥ ΝΑΟΥΣΑΣ </t>
  </si>
  <si>
    <t>43.22</t>
  </si>
  <si>
    <t>Λοιπές επιχορηγήσεις για επενδύσεις και έργα</t>
  </si>
  <si>
    <t>43.22.05</t>
  </si>
  <si>
    <t>Επιχορηγήσεις από εθνικούς πόρους για κάλυψη έκτακτων αναγκών</t>
  </si>
  <si>
    <t>43.22.05.0000</t>
  </si>
  <si>
    <t>43.22.05.0001</t>
  </si>
  <si>
    <t>ΚΑΠ ΓΙΑ ΕΠΕΝΔΥΣΕΙΣ - ΕΡΓΑ ΑΡΘΡΟ  27 Ν.2576/2009</t>
  </si>
  <si>
    <t>43.90</t>
  </si>
  <si>
    <t>Επιχορηγήσεις λοιπές για επενδύσεις και έργα</t>
  </si>
  <si>
    <t>43.90.01</t>
  </si>
  <si>
    <t>Επιχορηγήσεις από εθνικούς πόρους για κάλυψη έκτακτων αναγκών για έργα</t>
  </si>
  <si>
    <t>43.90.01.0704</t>
  </si>
  <si>
    <t>Κατασκεύη εσωτερικών δικτύων άρδευσης στην περιοχή Αμπέλια Δ.Δ. Αγγελοχώριου (Μελ.242/09)(15.11.03.28)</t>
  </si>
  <si>
    <t>43.90.02</t>
  </si>
  <si>
    <t>Έσοδα από προγραμματικές συμβάσεις για κάλυψη επενδυτικών δαπανών</t>
  </si>
  <si>
    <t>43.90.02.0000</t>
  </si>
  <si>
    <t>ΕΠΙΧΟΡ. ΟΕΚ ΓΙΑ ΤΟ ΕΡΓΟ ΕΠΕΝΔΥΣΗ ΕΞΩΤΕΡΙΚΩΝ ΒΑΘΜΙΔΩΝ ΚΑΙ ΔΙΑΔΡΟΜΩΝ ΟΙΚΙΣΜΟΥ</t>
  </si>
  <si>
    <t>43.90.03</t>
  </si>
  <si>
    <t>Επιχορηγήσεις ΕΑΠΤΑ</t>
  </si>
  <si>
    <t>43.90.03.0703</t>
  </si>
  <si>
    <t>Αντικατάσταση δικτύου ύδρευσης ΔΔ Ζερβοχωρίου Μελ. 97/02 πάγ.11.02.02.0000.0001</t>
  </si>
  <si>
    <t>43.90.04</t>
  </si>
  <si>
    <t>Χρηματοδοτήσεις απο το Ενικό Στρατηγικό Πλαίσιο Αναφοράς (ΕΣΠΑ) εκτός Περιφερειακών Επιχειρησιακών Προγραμμάτων</t>
  </si>
  <si>
    <t>43.90.04.0000</t>
  </si>
  <si>
    <t>43.90.04.0001</t>
  </si>
  <si>
    <t>Επιχορήγηση ΕΣΠΑ για Συμμετοχή του Δήμου μας στο πρόγραμμα Τοπικά Σχέδια για την Απασχόληση (ΤοπΣΑ) με τίτολο "Σχέδιο τοπικής συνεργασίας υπέρ της απασχόλησης στο Δ. Νάουσας"</t>
  </si>
  <si>
    <t>43.90.09</t>
  </si>
  <si>
    <t>43.90.09.0000</t>
  </si>
  <si>
    <t>Χρηματοδοτήσεις από Κεντρικούς φορείς (μέσω του τακτικού προϋπολογισμού)</t>
  </si>
  <si>
    <t>43.90.09.0001</t>
  </si>
  <si>
    <t>Επιχορήγηση από Πράσινο Ταμείο ως τιμολόγιο Δήμου Ν.6/29.12.2015</t>
  </si>
  <si>
    <t>43.90.09.0600</t>
  </si>
  <si>
    <t>Αποκατάσταση ζημιών απο Θεομηνίες ΑΝΘΕΜΙΩΝ</t>
  </si>
  <si>
    <t>43.90.09.0602</t>
  </si>
  <si>
    <t>Επιχορήγηση για επισκεύη και συντήρηση σχολικών ΑΝΘΕΜΙΩΝ</t>
  </si>
  <si>
    <t>43.90.09.0603</t>
  </si>
  <si>
    <t>Διαμόρφωση αυλών σχολικών κτιρίων - Δημοτικών ΑΝΘΕΜΙΩΝ</t>
  </si>
  <si>
    <t>43.90.09.0604</t>
  </si>
  <si>
    <t>44</t>
  </si>
  <si>
    <t>ΠPOBΛEΨEIΣ</t>
  </si>
  <si>
    <t>44.00</t>
  </si>
  <si>
    <t>Προβλέψεις για αποζημίωση προσωπικού λόγω εξόδου από την Υπηρεσία</t>
  </si>
  <si>
    <t>44.00.00</t>
  </si>
  <si>
    <t>44.00.00.0000</t>
  </si>
  <si>
    <t>44.11</t>
  </si>
  <si>
    <t>Προβλέψεις για επισφαλείς απαιτήσεις  και  δάνεια</t>
  </si>
  <si>
    <t>44.11.00</t>
  </si>
  <si>
    <t>44.11.00.0000</t>
  </si>
  <si>
    <t>44.11.00.0002</t>
  </si>
  <si>
    <t>Προβλέψεις για απαιτήσεις λόγω της παρέλευσης 5ετίας</t>
  </si>
  <si>
    <t>44.12</t>
  </si>
  <si>
    <t>Προβλέψεις για εξαιρετικούς κινδύνους και έκτακτα έξοδα</t>
  </si>
  <si>
    <t>44.12.00</t>
  </si>
  <si>
    <t>44.12.00.0000</t>
  </si>
  <si>
    <t>45</t>
  </si>
  <si>
    <t>MAKPOΠPOΘEMEΣ YΠOXPEΩΣEIΣ</t>
  </si>
  <si>
    <t>45.10</t>
  </si>
  <si>
    <t>Tράπεζες-λογ/σμός Mακροπρόθεσμων Yποχρεώσεων σε Ευρώ</t>
  </si>
  <si>
    <t>45.10.00</t>
  </si>
  <si>
    <t>ΤΡΑΠΕΖΙΚΟΙ ΛΟΓΑΡΙΑΣΜΟΙ ΜΑΚΡΟΠΡΟΘΕΣΜΩΝ ΥΠΟΧΡΕΩΣΕΩΝ ΣΕ €</t>
  </si>
  <si>
    <t>45.10.00.0007</t>
  </si>
  <si>
    <t>ΔΑΝΕΙΟ ΑΙΘΟΥΣΑΣ ΣΤΕΝΗΜΑΧΟΥ 10</t>
  </si>
  <si>
    <t>45.10.00.0012</t>
  </si>
  <si>
    <t>ΔΑΝΕΙΟ 15</t>
  </si>
  <si>
    <t>45.10.00.0014</t>
  </si>
  <si>
    <t>ΔΑΝΕΙΟ 48.380 € ΚΩΔ. 05/172/16</t>
  </si>
  <si>
    <t>45.10.00.0015</t>
  </si>
  <si>
    <t>ΠΡΟΪΟΝ ΔΑΝΕΙΟΥ 506.156,00 € ΚΩΔ. 05/172/18</t>
  </si>
  <si>
    <t>45.10.00.0016</t>
  </si>
  <si>
    <t>Δάνειο 233.381,61 ευρώ - ΜΕΡΙΚΗ ΑΠΑΣΧΟΛΗΣΗ 9/2009</t>
  </si>
  <si>
    <t>45.10.00.0017</t>
  </si>
  <si>
    <t>ΔΑΝΕΙΟ ΚΕΠΑΠ - ΕΓΓΥΗΤΗΣ ΔΗΜΟΣ ΝΑΟΥΣΑΣ</t>
  </si>
  <si>
    <t>45.10.01</t>
  </si>
  <si>
    <t>ΜΑΚΡΟΠΡΟΘΕΣΜΕΣ ΥΠΟΧΡΕΩΣΕΙΣ ΠΡΟΣ ΤΡΑΠΕΖΑ ΠΕΙΡΑΙΩΣ</t>
  </si>
  <si>
    <t>45.10.01.0001</t>
  </si>
  <si>
    <t>ΔΑΝΕΙΟ ΑΠΟ ΤΡΑΠΕΖΑ ΠΕΙΡΑΙΩΣ ΓΙΑ ΚΑΛΥΨΗ ΛΕΙΤΟΥΡΓΙΚΩΝ ΔΑΠΑΝΩΝ</t>
  </si>
  <si>
    <t>45.11</t>
  </si>
  <si>
    <t xml:space="preserve">Tράπεζες λογ/σμός Mακρ/σμων Yποχρεώσεων σε Ευρώ με ρήτρα ΞN </t>
  </si>
  <si>
    <t>45.11.00</t>
  </si>
  <si>
    <t>ΤΡΑΠΕΖΙΚΟΙ ΛΟΓΑΡΙΑΣΜΟΙ ΜΑΚΡΟΠΡΟΘΕΣΜΩΝ ΥΠΟΧΡΕΩΣΕΩΝ ΜΕ ΡΗΤ.</t>
  </si>
  <si>
    <t>45.11.00.0001</t>
  </si>
  <si>
    <t>ΔΑΝΕΙΟ 19.000 GRB. Α.Λ.</t>
  </si>
  <si>
    <t>45.15</t>
  </si>
  <si>
    <t>ΧΡΕΩΛΥΣΙΑ ΔΑΝΕΙΩΝ ΕΣΩΤΕΡΙΚΟΥ</t>
  </si>
  <si>
    <t>45.15.00</t>
  </si>
  <si>
    <t>45.15.00.0000</t>
  </si>
  <si>
    <t>45.15.00.0600</t>
  </si>
  <si>
    <t>Δάνεια Εθνικής Τράπεζας Λογ. 4219131671 ΑΝΘΕΜΙΩΝ</t>
  </si>
  <si>
    <t>45.15.00.0601</t>
  </si>
  <si>
    <t>Δάνειο  Εθνικής Τράπεζας Λογ. 4220605347</t>
  </si>
  <si>
    <t>45.20</t>
  </si>
  <si>
    <t>ΔΑΝΕΙΑ</t>
  </si>
  <si>
    <t>45.20.00</t>
  </si>
  <si>
    <t>ΔΑΝΕΙΟ</t>
  </si>
  <si>
    <t>45.20.00.0604</t>
  </si>
  <si>
    <t>Τ.Π.Δ ΔΑΝΕΙΟ 05/11795/00/04</t>
  </si>
  <si>
    <t>45.20.00.0605</t>
  </si>
  <si>
    <t>Τ.Π.Δ ΔΑΝΕΙΟ 05/11795/00/05</t>
  </si>
  <si>
    <t>45.98</t>
  </si>
  <si>
    <t>Λοιπές Mακροπρόθεσμες υποχρεώσεις σε Δρχ</t>
  </si>
  <si>
    <t>45.98.00</t>
  </si>
  <si>
    <t>Mακροπρόθεμες Yποχρεώσεις προς Ο.Τ.Α. ή Αποκεντρωμένες Δημόσιες Υπηρεσίες</t>
  </si>
  <si>
    <t>45.98.00.8206</t>
  </si>
  <si>
    <t>Υποχρεώσεις προς ΙΚΑ βάσει ρύθμισης αρ. πρωτ. 3840/26.06.2015 πληρωτέες από το 2017 εως 2028</t>
  </si>
  <si>
    <t>50</t>
  </si>
  <si>
    <t>ΠPOMHΘEYTEΣ</t>
  </si>
  <si>
    <t>50.00</t>
  </si>
  <si>
    <t>Προμηθευτές εσωτερικού</t>
  </si>
  <si>
    <t>50.00.00</t>
  </si>
  <si>
    <t>50.00.00.0000</t>
  </si>
  <si>
    <t>50.02</t>
  </si>
  <si>
    <t>Eλληνικό Δημόσιο</t>
  </si>
  <si>
    <t>50.02.00</t>
  </si>
  <si>
    <t>50.02.00.0000</t>
  </si>
  <si>
    <t>50.03</t>
  </si>
  <si>
    <t>N.Π.Δ.Δ. και Δημόσιες επιχειρήσεις</t>
  </si>
  <si>
    <t>50.03.01</t>
  </si>
  <si>
    <t>Δημόσιες Επιχειρήσεις</t>
  </si>
  <si>
    <t>50.03.01.0000</t>
  </si>
  <si>
    <t>52</t>
  </si>
  <si>
    <t>TPAΠEZEΣ - BPAXYΠPOΘEΣMEΣ YΠOXPEΩΣEIΣ</t>
  </si>
  <si>
    <t>52.00</t>
  </si>
  <si>
    <t>Tράπεζες εσωτερικού</t>
  </si>
  <si>
    <t>52.00.00</t>
  </si>
  <si>
    <t>Δάνεια για κάλυψη λειτουργικών δαπανών</t>
  </si>
  <si>
    <t>52.00.00.0000</t>
  </si>
  <si>
    <t>Λογαριασμός δανείου τράπεζας εσωτερικού  Α</t>
  </si>
  <si>
    <t>52.02</t>
  </si>
  <si>
    <t>Λοιποί πιστωτικοί οργανισμοί</t>
  </si>
  <si>
    <t>52.02.00</t>
  </si>
  <si>
    <t>52.02.00.0001</t>
  </si>
  <si>
    <t>Λογαριασμός δανείου ΤΑΜΙΕΙΟΥ ΠΑΡΑΚΑΤΑΘΗΚΩΝ &amp; ΔΑΝΕΙΩΝ.</t>
  </si>
  <si>
    <t>53</t>
  </si>
  <si>
    <t>ΠIΣTΩTEΣ ΔIAΦOPOI</t>
  </si>
  <si>
    <t>53.00</t>
  </si>
  <si>
    <t>Aποδοχές προσωπικού πληρωτέες</t>
  </si>
  <si>
    <t>53.00.00</t>
  </si>
  <si>
    <t>Aποδοχές υπαλλήλων Δήμου πληρωτέες</t>
  </si>
  <si>
    <t>53.00.00.0000</t>
  </si>
  <si>
    <t>53.08</t>
  </si>
  <si>
    <t>Δικαιούχοι αμοιβών</t>
  </si>
  <si>
    <t>53.08.00</t>
  </si>
  <si>
    <t>53.08.00.0000</t>
  </si>
  <si>
    <t>53.08.00.0002</t>
  </si>
  <si>
    <t>Αμοιβές Αιρετών</t>
  </si>
  <si>
    <t>53.08.00.0010</t>
  </si>
  <si>
    <t>Δικαιούχοι Επιδόματος παραπληγικών, τετραπληγικών Δημοσίου</t>
  </si>
  <si>
    <t>53.08.00.0011</t>
  </si>
  <si>
    <t>Δικαιούχοι προνοιακών επιδομάτων (ενταλματων προπληρωμης)</t>
  </si>
  <si>
    <t>53.08.00.0027</t>
  </si>
  <si>
    <t>ΔΕΤ (οφειλή φιλοξενιών)</t>
  </si>
  <si>
    <t>53.17</t>
  </si>
  <si>
    <t>Mακροπρόθεσμες υποχρεώσεις πληρωτέες στην επόμενη χρήση σε Ευρώ</t>
  </si>
  <si>
    <t>53.17.00</t>
  </si>
  <si>
    <t xml:space="preserve">Μακροπρόθεσμες υποχρεώσεις από Ομολογιακά δάνεια σε δρχ </t>
  </si>
  <si>
    <t>53.17.00.0000</t>
  </si>
  <si>
    <t>Μακροπρόθεσμες υποχρεώσεις από Ομολογιακά δάνεια σε δρχ -Τράπεζα Α</t>
  </si>
  <si>
    <t>53.20</t>
  </si>
  <si>
    <t>Yποχρεώσεις από εισπράξεις για λογαρισμό Δημοσίου και τρίτων</t>
  </si>
  <si>
    <t>53.20.00</t>
  </si>
  <si>
    <t>Εισφορά υπερ του Δημοσίου στις αποδοχές και τα έξοδα  παράστασης</t>
  </si>
  <si>
    <t>53.20.00.0001</t>
  </si>
  <si>
    <t>Υποχρεώσεις από εισπράξεις για Λ/Γ Ταμ. Παρ/κων</t>
  </si>
  <si>
    <t>53.20.00.0002</t>
  </si>
  <si>
    <t>Υποχρεώσεις από εισπράξεις για Λ/Γ Ο.Α.Ε.Δ.</t>
  </si>
  <si>
    <t>53.20.00.0004</t>
  </si>
  <si>
    <t>Υποχρεώσεις από εισπράξεις - Κράτηση Συλλόγου</t>
  </si>
  <si>
    <t>53.20.06</t>
  </si>
  <si>
    <t>53.20.06.0007</t>
  </si>
  <si>
    <t>ΔΑΝΕΙΟ ΤΑΧΥΔΡ. ΤΑΜΙΕΥΤΗΡΙΟΥ</t>
  </si>
  <si>
    <t>53.20.06.0009</t>
  </si>
  <si>
    <t>ΓΕΩΤ.Ε.Ε.</t>
  </si>
  <si>
    <t>53.20.09</t>
  </si>
  <si>
    <t>Δ.Ο.Υ.</t>
  </si>
  <si>
    <t>53.20.09.0000</t>
  </si>
  <si>
    <t>53.20.80</t>
  </si>
  <si>
    <t>Λοιπές κρατήσεις υπέρ τρίτων</t>
  </si>
  <si>
    <t>53.20.80.0001</t>
  </si>
  <si>
    <t>ΚΡΑΤΗΣΕΙΣ ΑΠΕΡΓΙΑΣ</t>
  </si>
  <si>
    <t>53.21</t>
  </si>
  <si>
    <t>Επιχορηγήσεις σε τρίτους</t>
  </si>
  <si>
    <t>53.21.00</t>
  </si>
  <si>
    <t>53.21.00.0003</t>
  </si>
  <si>
    <t>Πολιτιστικοί Σύλλογοι</t>
  </si>
  <si>
    <t>53.90</t>
  </si>
  <si>
    <t>Δικαιούχοι μη εμφανισθεισών επιταγών</t>
  </si>
  <si>
    <t>53.90.00</t>
  </si>
  <si>
    <t>53.90.00.0000</t>
  </si>
  <si>
    <t>53.98</t>
  </si>
  <si>
    <t>Λοιπές βραχυπρόθεσμες υποχρεώσεις</t>
  </si>
  <si>
    <t>53.98.00</t>
  </si>
  <si>
    <t>53.98.00.0000</t>
  </si>
  <si>
    <t>Υποχρεώσεισ  - ΦΟΔΣΑ</t>
  </si>
  <si>
    <t>54</t>
  </si>
  <si>
    <t>YΠOXPEΩΣEIΣ AΠO ΦOPOYΣ - TEΛH</t>
  </si>
  <si>
    <t>54.00</t>
  </si>
  <si>
    <t>Φ.Π.A.</t>
  </si>
  <si>
    <t>54.00.29</t>
  </si>
  <si>
    <t>Φ.Π.A.Δαπανών</t>
  </si>
  <si>
    <t>54.00.29.0024</t>
  </si>
  <si>
    <t>ΦΠΑ Δαπανών 24%</t>
  </si>
  <si>
    <t>54.00.71</t>
  </si>
  <si>
    <t>Φ.Π.A. Πωλήσεων ετοίμων προϊόντων</t>
  </si>
  <si>
    <t>54.00.71.0024</t>
  </si>
  <si>
    <t>ΦΠΑ πωλήσεων ετοίμων προϊόντων 24%</t>
  </si>
  <si>
    <t>54.00.73</t>
  </si>
  <si>
    <t>Φ.Π.A. Πωλήσεων υπηρεσιών</t>
  </si>
  <si>
    <t>54.00.73.0006</t>
  </si>
  <si>
    <t>ΦΠΑ παροχής υπηρεσιών 6% (θεατρικές παραστάσεις )</t>
  </si>
  <si>
    <t>54.00.73.0024</t>
  </si>
  <si>
    <t>ΦΠΑ παροχής υπηρεσιών 24%</t>
  </si>
  <si>
    <t>54.00.99</t>
  </si>
  <si>
    <t>Λογαριασμός απόδοσης Φ.Π.A.</t>
  </si>
  <si>
    <t>54.00.99.0000</t>
  </si>
  <si>
    <t>Φ.Π.A. πρός απόδοση-Eκκαθάριση</t>
  </si>
  <si>
    <t>54.03</t>
  </si>
  <si>
    <t>Φόροι-τέλη αμοιβών προσωπικού</t>
  </si>
  <si>
    <t>54.03.00</t>
  </si>
  <si>
    <t xml:space="preserve">Φόροι μισθωτών υπηρεσιών </t>
  </si>
  <si>
    <t>54.03.00.0000</t>
  </si>
  <si>
    <t>Φόροι μισθωτών υπηρεσιών - συντάξεων</t>
  </si>
  <si>
    <t>54.03.03</t>
  </si>
  <si>
    <t>Xαρτόσημο και OΓA μισθωτών υπηρεσιών - συντάξεων</t>
  </si>
  <si>
    <t>54.03.03.0001</t>
  </si>
  <si>
    <t>Xαρτόσημο 1% μισθοδοσίας δημάρχου</t>
  </si>
  <si>
    <t>54.03.03.0002</t>
  </si>
  <si>
    <t>OΓA χαρτοσήμου 20% μισθοδοσίας δημάρχου</t>
  </si>
  <si>
    <t>54.04</t>
  </si>
  <si>
    <t>Φόροι - τέλη αμοιβών τρίτων</t>
  </si>
  <si>
    <t>54.04.00</t>
  </si>
  <si>
    <t xml:space="preserve">Φόρος αμοιβών ελεύθερων επαγγελματιών </t>
  </si>
  <si>
    <t>54.04.00.0000</t>
  </si>
  <si>
    <t>Φόρος αμοιβών ελεύθερων επαγγελματιών 20%</t>
  </si>
  <si>
    <t>54.04.00.0001</t>
  </si>
  <si>
    <t>ΦΟΡΟΣ ΑΜΟΙΒΩΝ ΑΙΡΕΤΩΝ 20%</t>
  </si>
  <si>
    <t>54.04.00.0002</t>
  </si>
  <si>
    <t>ΦΟΡΟΣ ΤΟΚΩΝ 15%</t>
  </si>
  <si>
    <t>54.04.02</t>
  </si>
  <si>
    <t>Xαρτόσημο και OΓA λοιπών αμοιβών τρίτων</t>
  </si>
  <si>
    <t>54.04.02.0000</t>
  </si>
  <si>
    <t>Xαρτόσημο και OΓA 3,6% αμοιβών τρίτων</t>
  </si>
  <si>
    <t>54.04.02.0001</t>
  </si>
  <si>
    <t xml:space="preserve">Xαρτόσημο λοιπών αμοιβών τρίτων </t>
  </si>
  <si>
    <t>54.08</t>
  </si>
  <si>
    <t>ΛΟΓ. ΕΚΚΑΘ. ΦΟΡΟΥ-ΤΕΛΩΝ ΕΤ. Δ.Φ.ΕΙΣΟΔ.</t>
  </si>
  <si>
    <t>54.08.00</t>
  </si>
  <si>
    <t>54.08.00.0000</t>
  </si>
  <si>
    <t>54.09</t>
  </si>
  <si>
    <t>Λοιποί φόροι - τέλη</t>
  </si>
  <si>
    <t>54.09.05</t>
  </si>
  <si>
    <t>Xαρτόσημο και OΓA εισοδημάτων από οικοδομές</t>
  </si>
  <si>
    <t>54.09.05.0001</t>
  </si>
  <si>
    <t>Χαρτόσημο και ΟΓΑ εισπρακτέων μισθωμάτων</t>
  </si>
  <si>
    <t>54.09.12</t>
  </si>
  <si>
    <t xml:space="preserve">Φόροι αμοιβών εργολάβων </t>
  </si>
  <si>
    <t>54.09.12.0003</t>
  </si>
  <si>
    <t>Φόρος εργολάβων 3%</t>
  </si>
  <si>
    <t>54.09.14</t>
  </si>
  <si>
    <t>Φόρος Προμηθευτών</t>
  </si>
  <si>
    <t>54.09.14.0010</t>
  </si>
  <si>
    <t>Φόρος 1%</t>
  </si>
  <si>
    <t>54.09.14.0040</t>
  </si>
  <si>
    <t>Φόρος 4%</t>
  </si>
  <si>
    <t>54.09.14.0080</t>
  </si>
  <si>
    <t>Φόρος 8%</t>
  </si>
  <si>
    <t>54.09.17</t>
  </si>
  <si>
    <t>Χαρτόσημο και ΟΓΑ προμηθειών</t>
  </si>
  <si>
    <t>54.09.17.0001</t>
  </si>
  <si>
    <t>Χαρτόσημο προμηθειών &amp; τόκων</t>
  </si>
  <si>
    <t>54.09.17.0002</t>
  </si>
  <si>
    <t>ΟΓΑ χαρτοσήμου προμηθειών &amp; τόκων</t>
  </si>
  <si>
    <t>54.09.27</t>
  </si>
  <si>
    <t xml:space="preserve">ΦΜΥ ΕΙΔΙΚΗ ΕΙΣΦΟΡΑ ΑΛΛΗΛΕΓΓΥΗΣ </t>
  </si>
  <si>
    <t>54.09.27.0000</t>
  </si>
  <si>
    <t>54.09.80</t>
  </si>
  <si>
    <t>Λοιπές κρατήσεις φόρων - τελών υπέρ Δημασίου</t>
  </si>
  <si>
    <t>54.09.80.0000</t>
  </si>
  <si>
    <t>54.10</t>
  </si>
  <si>
    <t>Φόροι προς απόδοση</t>
  </si>
  <si>
    <t>54.10.00</t>
  </si>
  <si>
    <t>Φόροι προς απόδοση στη Δ.Ο.Υ.</t>
  </si>
  <si>
    <t>54.10.00.0000</t>
  </si>
  <si>
    <t>54.99</t>
  </si>
  <si>
    <t>Φόροι - τέλη προηγούμενων χρήσεων</t>
  </si>
  <si>
    <t>54.99.00</t>
  </si>
  <si>
    <t>54.99.00.0000</t>
  </si>
  <si>
    <t>55</t>
  </si>
  <si>
    <t>AΣΦAΛIΣTIKOI OPΓANIΣMOI</t>
  </si>
  <si>
    <t>55.00</t>
  </si>
  <si>
    <t>Φορείς Kύριας ασφάλισης</t>
  </si>
  <si>
    <t>55.00.00</t>
  </si>
  <si>
    <t>IKA</t>
  </si>
  <si>
    <t>55.00.00.0000</t>
  </si>
  <si>
    <t>55.00.00.8206</t>
  </si>
  <si>
    <t>Υποχρεώσεις προς ΙΚΑ βάσει ρύθμισης αρ. πρωτ. 3840/26.06.2015</t>
  </si>
  <si>
    <t>55.00.06</t>
  </si>
  <si>
    <t>ΤΑΜΕΙΟ ΝΟΜΙΚΩΝ</t>
  </si>
  <si>
    <t>55.00.06.0000</t>
  </si>
  <si>
    <t>55.00.07</t>
  </si>
  <si>
    <t>ΤΕΕ</t>
  </si>
  <si>
    <t>55.00.07.0000</t>
  </si>
  <si>
    <t>55.00.07.0001</t>
  </si>
  <si>
    <t>ΥΠΕΡ ΕΘΝΙΚΟΥ ΜΕΤΣΟΒΙΟΥ ΠΟΛΥΤΕΧΝΕΙΟΥ</t>
  </si>
  <si>
    <t>55.00.09</t>
  </si>
  <si>
    <t>ΥΓΕΙΟΝΟΜΙΚΗ ΠΕΡΙΘΑΛΨΗ</t>
  </si>
  <si>
    <t>55.00.09.0001</t>
  </si>
  <si>
    <t>ΚΥΔΘ ΝΟΜΙΚΩΝ</t>
  </si>
  <si>
    <t>55.00.10</t>
  </si>
  <si>
    <t>ΥΠΕΡ ΔΗΜΟΣΙΟΥ</t>
  </si>
  <si>
    <t>55.00.10.0001</t>
  </si>
  <si>
    <t>ΕΙΔΙΚΗ ΕΙΣΦΟΡΑ 2% ΓΙΑ ΤΗΝ ΚΑΤΑΠΟΛΕΜΗΣΗ ΤΗΣ ΑΝΕΡΓΙΑΣ</t>
  </si>
  <si>
    <t>55.00.10.0002</t>
  </si>
  <si>
    <t>Χαρτόσημα υποθηκοφυλακίου</t>
  </si>
  <si>
    <t>55.00.10.0004</t>
  </si>
  <si>
    <t>ΕΙΣΦΟΡΑ ΤΡΙΤΩΝ ΥΠΕΡ ΕΝΙΑΙΑΣ ΑΝΕΞΑΡΤΗΤΗΣ ΑΡΧΗΣ ΔΗΜΟΣΙΩΝ ΣΥΜΒΑΣΕΩΝ 0,10%</t>
  </si>
  <si>
    <t>55.00.10.0005</t>
  </si>
  <si>
    <t>ΑΡΧΗ ΕΞΕΤΑΣΗΣ ΠΡΟΔΙΚΑΣΤΙΚΩΝ ΠΡΟΣΦΥΓΩΝ (Α.Ε.Π.Π)</t>
  </si>
  <si>
    <t>55.00.10.0006</t>
  </si>
  <si>
    <t>ΕΘΝΙΚΟ ΣΥΣΤΗΜΑ ΗΛΕΚΤΡΟΝΙΚΩΝ ΔΗΜΟΣΙΩΝ ΣΥΜΒΑΣΕΩΝ (ΕΣΗΔΗΣ 0,02%))</t>
  </si>
  <si>
    <t>55.00.12</t>
  </si>
  <si>
    <t>ΤΥΔΚ</t>
  </si>
  <si>
    <t>55.00.12.0000</t>
  </si>
  <si>
    <t>ΤΥΔΚ 1%</t>
  </si>
  <si>
    <t>55.00.19</t>
  </si>
  <si>
    <t>Λοιπά Tαμεία Kύριας ασφάλισης</t>
  </si>
  <si>
    <t>55.00.19.0000</t>
  </si>
  <si>
    <t>ΚΣ 0824</t>
  </si>
  <si>
    <t>55.00.19.0001</t>
  </si>
  <si>
    <t>ΚΣ 0822</t>
  </si>
  <si>
    <t>55.00.19.0004</t>
  </si>
  <si>
    <t>Ε.Φ.Κ.Α.</t>
  </si>
  <si>
    <t>55.01</t>
  </si>
  <si>
    <t>Φορείς Eπικουρικής ασφάλισης</t>
  </si>
  <si>
    <t>55.01.09</t>
  </si>
  <si>
    <t>Λοιπά Tαμεία Eπικουρικής ασφάλισης</t>
  </si>
  <si>
    <t>55.01.09.0000</t>
  </si>
  <si>
    <t>ΤΕΑΔΥ (Ταμείο Επικουρικής Ασφάλισης Δ.Υ)</t>
  </si>
  <si>
    <t>55.01.09.0001</t>
  </si>
  <si>
    <t>ΤΕΑΔΥ Ν.Π.Δ.Δ.</t>
  </si>
  <si>
    <t>55.01.09.0002</t>
  </si>
  <si>
    <t>ΚΕΑΔ ΝΟΜΙΚΩΝ</t>
  </si>
  <si>
    <t>55.02</t>
  </si>
  <si>
    <t>Mετοχικά Tαμεία</t>
  </si>
  <si>
    <t>55.02.00</t>
  </si>
  <si>
    <t>ΜΤΠΥ</t>
  </si>
  <si>
    <t>55.02.00.0000</t>
  </si>
  <si>
    <t>55.02.07</t>
  </si>
  <si>
    <t>ΤΣΜΕΔΕ</t>
  </si>
  <si>
    <t>55.02.07.0000</t>
  </si>
  <si>
    <t>ΤΣΜΕΔΕ ΜΙΣΘΟΔΟΣΙΑΣ</t>
  </si>
  <si>
    <t>55.02.08</t>
  </si>
  <si>
    <t>ΤΥΔΚΥ</t>
  </si>
  <si>
    <t>55.02.08.0000</t>
  </si>
  <si>
    <t>ΤΥΔΚΥ ΜΙΣΘΟΔΟΣΙΑΣ</t>
  </si>
  <si>
    <t>55.02.08.0001</t>
  </si>
  <si>
    <t>ΟΠΑΔ ΑΙΡΕΤΩΝ</t>
  </si>
  <si>
    <t>55.02.09</t>
  </si>
  <si>
    <t>ΚΥΤ</t>
  </si>
  <si>
    <t>55.02.09.0000</t>
  </si>
  <si>
    <t>55.03</t>
  </si>
  <si>
    <t>Φορείς Πρόνοιας</t>
  </si>
  <si>
    <t>55.03.00</t>
  </si>
  <si>
    <t>TΠΔY</t>
  </si>
  <si>
    <t>55.03.00.0000</t>
  </si>
  <si>
    <t>55.03.00.0001</t>
  </si>
  <si>
    <t>ΤΠΔΥ Ν.Π.Δ.Δ.</t>
  </si>
  <si>
    <t>55.03.00.0002</t>
  </si>
  <si>
    <t>ΕΙΔΙΚΗ ΕΙΣΦΟΡΑ ΥΠΕΡ ΤΠΔΥ- ΤΠΔΚΥ Ν. 3986/11</t>
  </si>
  <si>
    <t>55.03.00.0003</t>
  </si>
  <si>
    <t>ΕΙΣΦΟΡΑ ΥΠΕΡ ΤΠΔΥ ΝΠΔΔ Ν103/75</t>
  </si>
  <si>
    <t>55.03.00.0004</t>
  </si>
  <si>
    <t>Ν.3986 ΕΙΔ.ΕΙΣ.ΤΠΔΥ</t>
  </si>
  <si>
    <t>55.04</t>
  </si>
  <si>
    <t>Tαμεία Aρωγής</t>
  </si>
  <si>
    <t>55.04.19</t>
  </si>
  <si>
    <t>Λοιπά Tαμεία Aρωγής</t>
  </si>
  <si>
    <t>55.04.19.0001</t>
  </si>
  <si>
    <t>ΕΙΔΙΚΗ ΕΙΣΦΟΡΑ 1% ΥΠΕΡ ΟΑΕΔ (ΑΡΘΡΟ 38 § 2 Ν. 3896/2011) Κ.ΕΑΠ 4051700</t>
  </si>
  <si>
    <t>55.04.19.0002</t>
  </si>
  <si>
    <t xml:space="preserve">ΟΑΕΔ </t>
  </si>
  <si>
    <t>55.99</t>
  </si>
  <si>
    <t>Kρατήσεις και εισφορές καθυστερούμενες προηγούμενων χρήσεων</t>
  </si>
  <si>
    <t>55.99.00</t>
  </si>
  <si>
    <t>55.99.00.0000</t>
  </si>
  <si>
    <t>56</t>
  </si>
  <si>
    <t>METABATIKOI ΛOΓAPIAΣMOI ΠAΘHTIKOY</t>
  </si>
  <si>
    <t>56.00</t>
  </si>
  <si>
    <t>Eσοδα επόμενων χρήσεων</t>
  </si>
  <si>
    <t>56.00.00</t>
  </si>
  <si>
    <t>56.00.00.0000</t>
  </si>
  <si>
    <t>56.00.73</t>
  </si>
  <si>
    <t>Έσοδα από τέλη και δικαιώματα επόμενων χρήσεων</t>
  </si>
  <si>
    <t>56.00.73.0000</t>
  </si>
  <si>
    <t>Έσοδα επόμενων χρήσεων που αφορούν μισθώματα</t>
  </si>
  <si>
    <t>56.00.74</t>
  </si>
  <si>
    <t>Έσοδα επόμενων χρήσεων - επιχορηγήσεις</t>
  </si>
  <si>
    <t>56.00.74.0000</t>
  </si>
  <si>
    <t>56.00.82</t>
  </si>
  <si>
    <t>Έσοδα από τακτοποίηση παραστατικών οφειλών με το χαρακτηρισμό ως ΜΗ ΑΠΟΔΕΚΤΑ για λόγους παραγραφής ή έλλειψης δικ/κών</t>
  </si>
  <si>
    <t>56.00.82.0000</t>
  </si>
  <si>
    <t>56.01</t>
  </si>
  <si>
    <t>Eξοδα χρήσεως δουλευμένα (πληρωτέα)</t>
  </si>
  <si>
    <t>56.01.00</t>
  </si>
  <si>
    <t>56.01.00.0000</t>
  </si>
  <si>
    <t>56.01.00.0001</t>
  </si>
  <si>
    <t>Αμοιβές και έξοδα προσωπικού δουλευμένα (πληρωτέα)</t>
  </si>
  <si>
    <t>56.01.00.0002</t>
  </si>
  <si>
    <t>Αμοιβές και έξοδα αιρετών αρχόντων και τρίτων δουλευμένα (πληρωτέα)</t>
  </si>
  <si>
    <t>56.01.00.0005</t>
  </si>
  <si>
    <t>Διάφορα έξοδα δουλευμένα (πληρωτέα)</t>
  </si>
  <si>
    <t>56.01.61</t>
  </si>
  <si>
    <t>ΕΞΟΔΑ ΧΡΗΣΕΩΣ ΔΟΥΛΕΥΜΕΝΑ - 61</t>
  </si>
  <si>
    <t>56.01.61.0000</t>
  </si>
  <si>
    <t>56.01.62</t>
  </si>
  <si>
    <t>ΕΞΟΔΑ ΧΡΗΣΕΩΣ ΔΟΥΛΕΥΜΕΝΑ - 62</t>
  </si>
  <si>
    <t>56.01.62.0000</t>
  </si>
  <si>
    <t>56.03</t>
  </si>
  <si>
    <t>Βραχυπρόθεσμες υποχρεώσεις χαρακτηρισμένες ως ανίκανες ενταλματοποιίησης λόγω έλλειψης δικ/κών</t>
  </si>
  <si>
    <t>56.03.00</t>
  </si>
  <si>
    <t>56.03.00.0000</t>
  </si>
  <si>
    <t>58</t>
  </si>
  <si>
    <t>ΛOΓAPIAΣMOI ΠEPIOΔIKHΣ KATANOMHΣ</t>
  </si>
  <si>
    <t>58.60</t>
  </si>
  <si>
    <t>Προϋπολ/νες.-Προπληρωμένες αμοιβές και εξοδα-παροχές προσωπικού</t>
  </si>
  <si>
    <t>58.60.00</t>
  </si>
  <si>
    <t>58.60.00.0000</t>
  </si>
  <si>
    <t>58.60.00.1000</t>
  </si>
  <si>
    <t xml:space="preserve">Προπληρωμένες  κρατήσεις ενταλμάτων </t>
  </si>
  <si>
    <t>58.61</t>
  </si>
  <si>
    <t>Προϋπ/νες-Προπληρωμένες αμοιβές και  έξοδα τρίτων (Λ/61.99)</t>
  </si>
  <si>
    <t>58.61.00</t>
  </si>
  <si>
    <t>58.61.00.0000</t>
  </si>
  <si>
    <t>58.64</t>
  </si>
  <si>
    <t>Προϋπολ/να-Προπληρωνμένα διάφορα έξοδα (Λ/64.99)</t>
  </si>
  <si>
    <t>58.64.00</t>
  </si>
  <si>
    <t>58.64.00.0000</t>
  </si>
  <si>
    <t>58.65</t>
  </si>
  <si>
    <t>Προϋπολ/νοι-Προπληρωμένοι τόκοι και συναφή έξοδα (Λ/65.99)</t>
  </si>
  <si>
    <t>58.65.00</t>
  </si>
  <si>
    <t>58.65.00.0000</t>
  </si>
  <si>
    <t>Προσωρινός Λογ/σμός ΤΕΑΔΥ - ΤΠΔΥ προς τακτοποιήση   (Λ/65.99)</t>
  </si>
  <si>
    <t>58.65.00.0001</t>
  </si>
  <si>
    <t>Προσωρινός Λογ/σμός απαιτήσεων απο Τ.Π. &amp; Δ.</t>
  </si>
  <si>
    <t>58.65.00.0002</t>
  </si>
  <si>
    <t>Προσωρινός Λογ/σμός - Κράτηση Τακτικής ΤΠΔ Δημοτικών Επιχειρήσεων</t>
  </si>
  <si>
    <t>58.65.00.0003</t>
  </si>
  <si>
    <t>Προσωρινός Λογ/σμός - Κράτηση Τακτικής για το Δάνειο του πρώην  ΔΗΠΟΝ</t>
  </si>
  <si>
    <t>58.65.00.0004</t>
  </si>
  <si>
    <t>Προσωρινός Λογ/σμός - Προμήθειας του Τ.Π. &amp; Δανείων προς τακτοποιήση</t>
  </si>
  <si>
    <t>58.65.00.0005</t>
  </si>
  <si>
    <t>Προσωρινός Λογ/σμός - Εκωρήσεων σε Εθνική Τράπεζα προς τακτοποιήση</t>
  </si>
  <si>
    <t>58.65.00.0006</t>
  </si>
  <si>
    <t>Προσωρινός Λογ/σμός - Κράτηση Τακτικής  για Σύνδεσμο Δήμων &amp; Κοινοτήτων Ιαματικών Πηγών προς τακτοποίηση</t>
  </si>
  <si>
    <t>58.65.00.0007</t>
  </si>
  <si>
    <t>Διάφορα έξοδα τραπεζών</t>
  </si>
  <si>
    <t>58.65.00.0011</t>
  </si>
  <si>
    <t>Παρακράτηση προμήθειας εισπράξεων μέσω POS Alpha Bank</t>
  </si>
  <si>
    <t>58.72</t>
  </si>
  <si>
    <t>Προϋπολ/να έσοδα από Φορους-Εισφορές-Πρόστιμα-προσαυξήσεις (Λ/72.99)</t>
  </si>
  <si>
    <t>58.72.00</t>
  </si>
  <si>
    <t>58.72.00.0000</t>
  </si>
  <si>
    <t>58.73</t>
  </si>
  <si>
    <t>Προϋπολ/να έσοδα από παροχή υπηρεσιών (Λ/73.99)</t>
  </si>
  <si>
    <t>58.73.00</t>
  </si>
  <si>
    <t>58.73.00.0000</t>
  </si>
  <si>
    <t>58.74</t>
  </si>
  <si>
    <t>Προϋπολ/νες- Προεισπραγμένες επιχορηγήσεις (Λ/74.99)</t>
  </si>
  <si>
    <t>58.74.00</t>
  </si>
  <si>
    <t>58.74.00.0000</t>
  </si>
  <si>
    <t>58.75</t>
  </si>
  <si>
    <t>Προυπολ/να-Προεισπραγμένα έσοδα παρεπόμενων ασχολιών και έσοδα από δωρεές (Λ/75.89)</t>
  </si>
  <si>
    <t>58.75.00</t>
  </si>
  <si>
    <t>58.75.00.0000</t>
  </si>
  <si>
    <t>60</t>
  </si>
  <si>
    <t>AMOIBEΣ KAI EΞOΔA ΠPOΣΩΠIKOY</t>
  </si>
  <si>
    <t>60.01</t>
  </si>
  <si>
    <t>Αποδοχές μονίμων υπαλλήλων</t>
  </si>
  <si>
    <t>60.01.11</t>
  </si>
  <si>
    <t>Τακτικές αποδοχές (περιλαμβάνονται βασικός μισθός, δωρα εορτών,γενικά και ειδικά τακτικά επιδόματα)</t>
  </si>
  <si>
    <t>60.01.11.0000</t>
  </si>
  <si>
    <t>60.01.12</t>
  </si>
  <si>
    <t>Αποζημίωση υπερωριακής εργασίας και για εξαιρέσιμες ημέρες και νυχτερινές ώρες και λοιπές πρόσθετες αμοιβές</t>
  </si>
  <si>
    <t>60.01.12.0000</t>
  </si>
  <si>
    <t>60.02</t>
  </si>
  <si>
    <t>Αποδοχές τακτικών υπαλλήλων με σύμβαση αορίστου χρόνου</t>
  </si>
  <si>
    <t>60.02.21</t>
  </si>
  <si>
    <t>Τακτικές αποδοχές (περιλαμβάνονται βασικός μισθός, δωρα εορτών, γενικά και ειδικά τακτικά επιδόματα)</t>
  </si>
  <si>
    <t>60.02.21.0000</t>
  </si>
  <si>
    <t>60.02.22</t>
  </si>
  <si>
    <t>60.02.22.0000</t>
  </si>
  <si>
    <t>60.03</t>
  </si>
  <si>
    <t>Αποδοχές υπαλλήλων ειδικών θέσεων</t>
  </si>
  <si>
    <t>60.03.31</t>
  </si>
  <si>
    <t>Τακτικές αποδοχές (περιλαμβάνονται βασικός μοσθός, δωρα εορτών, γενικά και ειδικά τακτικά επιδόματα)</t>
  </si>
  <si>
    <t>60.03.31.0000</t>
  </si>
  <si>
    <t>Τακτικές αποδοχές (περιλαμβάνονται βασικός μισθός, δώρα εορτών, γενικά και ειδικά τακτικά επιδόματα)</t>
  </si>
  <si>
    <t>60.04</t>
  </si>
  <si>
    <t>Αποδοχές εκτάκτων υπαλλήλων (επι σύμβαση εκτάκτων υπαλλήλων,ημερομισθίων, ωρομισθίων κτλ)</t>
  </si>
  <si>
    <t>60.04.41</t>
  </si>
  <si>
    <t>60.04.41.0000</t>
  </si>
  <si>
    <t>60.04.42</t>
  </si>
  <si>
    <t>60.04.42.0000</t>
  </si>
  <si>
    <t>60.05</t>
  </si>
  <si>
    <t>Εργοδοτικές εισφορές δήμων και κοινοτήτων κοινωνικής ασφάλισης</t>
  </si>
  <si>
    <t>60.05.51</t>
  </si>
  <si>
    <t>Εργοδοτικές εισφορές προσωπικού με σύμβαση δημοσίου δικαίου</t>
  </si>
  <si>
    <t>60.05.51.0000</t>
  </si>
  <si>
    <t>60.05.52</t>
  </si>
  <si>
    <t>Εργοδοτικές εισφορές προσωπικού με σύμβαση αορίστου χρόνου</t>
  </si>
  <si>
    <t>60.05.52.0000</t>
  </si>
  <si>
    <t>60.05.53</t>
  </si>
  <si>
    <t>Εργοδοτικές εισφορές υπαλλήλων ειδικών θέσεων</t>
  </si>
  <si>
    <t>60.05.53.0000</t>
  </si>
  <si>
    <t>60.05.54</t>
  </si>
  <si>
    <t>Εργοδοτικές εισφορές έκτακτου προσωπικού</t>
  </si>
  <si>
    <t>60.05.54.0000</t>
  </si>
  <si>
    <t>60.05.56</t>
  </si>
  <si>
    <t>Ετήσια εισφορά στο ΤΑΔΚΥ</t>
  </si>
  <si>
    <t>60.05.56.0000</t>
  </si>
  <si>
    <t>60.06</t>
  </si>
  <si>
    <t>Παρεπόμενες παροχές και έξοδα προσωπικού</t>
  </si>
  <si>
    <t>60.06.63</t>
  </si>
  <si>
    <t>Λοιπές παροχές σε είδος</t>
  </si>
  <si>
    <t>60.06.63.0000</t>
  </si>
  <si>
    <t>60.06.63.0001</t>
  </si>
  <si>
    <t>ΠΡΟΜΗΘΕΙΑ ΓΑΛΑΚΤΟΣ</t>
  </si>
  <si>
    <t>60.06.63.0003</t>
  </si>
  <si>
    <t>Προμήθεια ειδών ένδυσης-προστασίας κλπ</t>
  </si>
  <si>
    <t>60.07</t>
  </si>
  <si>
    <t>Δαπάνες πρόσληψης εκπαίδευσης και επιμόρφωσης προσωπικού</t>
  </si>
  <si>
    <t>60.07.73</t>
  </si>
  <si>
    <t>Δαπάνες επιμόρφωσης προσωπικού και συμμετοχής σε συνέδρια και σεμινάρια</t>
  </si>
  <si>
    <t>60.07.73.0000</t>
  </si>
  <si>
    <t>61</t>
  </si>
  <si>
    <t>AMOIBEΣ KAI EΞOΔA ΑΙΡΕΤΩΝ ΚΑΙ ΤΡΙΤΩΝ</t>
  </si>
  <si>
    <t>61.00</t>
  </si>
  <si>
    <t>Aμοιβές και έξοδα ελευθέρων επαγγελματιών</t>
  </si>
  <si>
    <t>61.00.11</t>
  </si>
  <si>
    <t>Αμοιβές νομικών και συμβολαιογράφων</t>
  </si>
  <si>
    <t>61.00.11.0000</t>
  </si>
  <si>
    <t>61.00.17</t>
  </si>
  <si>
    <t>Αμοιβές λοιπων ελευθέρων επαγγελματιών εκτελούντων ειδικές υπηρεσίες</t>
  </si>
  <si>
    <t>61.00.17.0001</t>
  </si>
  <si>
    <t>Αμοιβές λοιπών ελευθέρων επαγγελματιών εκτελούντων ειδικές υπηρεσίες</t>
  </si>
  <si>
    <t>61.00.17.0015</t>
  </si>
  <si>
    <t>ΑΜΟΙΒΗ ΟΡΚΩΤΩΝ ΛΟΓΙΣΤΩΝ ΧΡΗΣΗΣ 2012</t>
  </si>
  <si>
    <t>61.00.17.0016</t>
  </si>
  <si>
    <t>Εργασίες καθαριότητας Δημοτικών και Κοινοτικών κτιρίων</t>
  </si>
  <si>
    <t>61.00.17.0017</t>
  </si>
  <si>
    <t>Υπηρεσίες τεχνικής υποστήριξης των δικτύων  (ασύρματου - τοπικού - μητροπολιτικού ) του Δήμου Νάουσας</t>
  </si>
  <si>
    <t>61.00.17.0030</t>
  </si>
  <si>
    <t xml:space="preserve">Δαπάνες απομαγνητοφώνησης, αναπαραγωγής, πρακτικών Δημοτικού Συμβουλίου </t>
  </si>
  <si>
    <t>61.00.17.0031</t>
  </si>
  <si>
    <t>Παροχή υπηρεσίας ΕΞΥΠΠ για τεχνικό ασφαλείας, ιατρό εργασίας και γραπτή εκτίμηση επαγγελματικού κινδύνου</t>
  </si>
  <si>
    <t>61.00.17.0032</t>
  </si>
  <si>
    <t>Ανάθεση σε ιδιώτη κτηνίατρο της φροντίδας αδέσποτων ζώων πόλης (περισυλλογή, μεταφορά, κτην/κος έλεγχος, εμβολιασμός, αποπαρασίτωση, σήμανση κ.λ.π)</t>
  </si>
  <si>
    <t>61.00.17.0037</t>
  </si>
  <si>
    <t>Αμοιβές Αρχιτεκτονικού  Διαγωνισμού ΣΑΤΑ - ΤΠ. 2016</t>
  </si>
  <si>
    <t>61.00.17.0040</t>
  </si>
  <si>
    <t>Υπηρεσία φύλαξης των σχολικών κτιρίων</t>
  </si>
  <si>
    <t>61.00.17.0041</t>
  </si>
  <si>
    <t>Υπηρεσίες ναυαγοσωστικής κάλυψης (ίδια έσοδα)</t>
  </si>
  <si>
    <t>61.00.17.0042</t>
  </si>
  <si>
    <t>Παροχή υπηρεσιών ήχου και φωτισμου για τις εκδηλώσεις του Δήμου Νάουσας</t>
  </si>
  <si>
    <t>61.00.17.0043</t>
  </si>
  <si>
    <t>Παροχή υπηρεσιών για τη μεταφορά ανακυκλώσιμων υλικών σε ΚΔΑΥ ΝΕΟΧΩΡΟΥΔΑΣ - Προγραμματική σύμβαση με ΕΕΑΑ</t>
  </si>
  <si>
    <t>61.00.17.0048</t>
  </si>
  <si>
    <t>Παροχή Υπηρεσίας για μελέτη για τις προοπτικές του πρωτογενούς και δευτερογενους τομέα στο Δ. Νάουσας - ΤΠ 2017 - ΣΑΤΑ</t>
  </si>
  <si>
    <t>61.00.17.0052</t>
  </si>
  <si>
    <t>Υπηρεσίες για πρόσβαση στο Ηλεκτρονικό διαδικτυακό σύστημα καταγραφής &amp; παρακολούθησης ζητημάτων δημοσίου ενδιαφέροντος και αιτημάτων πολιτών.</t>
  </si>
  <si>
    <t>61.00.17.0054</t>
  </si>
  <si>
    <t>Παροχή υπηρεσίες για την έκδοση άδειας γεώτρησης σε τρία σημεία στη Δ. Νάουσας</t>
  </si>
  <si>
    <t>61.00.17.0055</t>
  </si>
  <si>
    <t>Υπηρεσία Συμβουλευτικής  Υποστήριξης διενέργειας διεθνούς διαγωνισμου για την εξέρευση Στρατηγικού Επενδυτή  για το Χ/.κό 3-5 Πηγαδία</t>
  </si>
  <si>
    <t>61.00.17.0057</t>
  </si>
  <si>
    <t>Υπηρεσία Τεχνικής Υποστήριξης συστήματος προνοιακών Επιδομάτων (ΟΠΣΝΑ) Δήμου Νάουσας ΙΔΙΑ ΕΣΟΔΑ</t>
  </si>
  <si>
    <t>61.00.17.0059</t>
  </si>
  <si>
    <t>Δημιουργία Master Plan για τη διαχείριση υδάτινων πόρων Δ. Νάουσας, ΤΠ 2017 - ΣΑΤΑ 2017</t>
  </si>
  <si>
    <t>61.00.17.0062</t>
  </si>
  <si>
    <t>Υπηρεσία Τεχνικού Συμβούλου για υποβολή πρότασης στο πρόγραμμα "Επανάχρηση Δημοτικής Ακίνητης Περιουσίας" ΤΠ. 2017 - ΙΔΙΑ ΕΣΟΔΑ</t>
  </si>
  <si>
    <t>61.00.17.0065</t>
  </si>
  <si>
    <t>Σύνταξη φακέλου με περιβαλλοντικά στοιχεία για την υποστήριξη το Δ. Νάουσας στην επόνηση ΜΠΕ για το Χ/Κ 3-5 Πηγάιδα - ΙΔΙΑ ΕΣΟΔΑ</t>
  </si>
  <si>
    <t>61.00.17.0067</t>
  </si>
  <si>
    <t xml:space="preserve">Σύνταξη φακέλου συγκοινωνιακών στοιχείων για την υποστ.των υπηρ. του Δήμου στην επικαιροποίηση της Κυκλ/κής Μελέτης της πόλης Νάουσας - ΤΠ 2018 </t>
  </si>
  <si>
    <t>61.00.17.0069</t>
  </si>
  <si>
    <t>Μίσθωση ικριωμάτων ΤΠ 2018 - ΣΑΤΑ</t>
  </si>
  <si>
    <t>61.00.17.0070</t>
  </si>
  <si>
    <t>Παροχή υπηρεσίας για την έκδοση πιστοποιητικών ενεργεακής αναβάθμισης Δημοτικών κτιρίων - ΤΠ 2018 ιδια έσοδα</t>
  </si>
  <si>
    <t>61.00.17.0071</t>
  </si>
  <si>
    <t>Υπηρεσίες φύλαξης Άλσους Αγίου Νικολάου ΤΠ 2018 Ιδια έσοδα</t>
  </si>
  <si>
    <t>61.00.17.0072</t>
  </si>
  <si>
    <t>Παροχή συμβουλ.  με τίτλο "Ανοικτά Κέντρα Εμπορίου" για την προετ.πρότασης με σκοπό την ενίσχυση της επιχ/τητας στο Δ. Νάουσας, ΔΡΑΣΗ ΕΠΑΝΕΚ (κωδ, 098 Α/Α ΟΠΣ¨2658) ΤΠ 2018- ΙΔΙΑ ΕΣΟΔΑ</t>
  </si>
  <si>
    <t>61.00.17.0074</t>
  </si>
  <si>
    <t>Υπηρεσία με τίτλο  "Παροχή υπηρεσιών Υπεύθύνου Προστασίας Προσωπικών Δεδομένων (DPP) Δ. Νάουσας" Καν/σμος ΕΕ 2016/679 - Ιδια έσοδα - 2018</t>
  </si>
  <si>
    <t>61.01</t>
  </si>
  <si>
    <t>Δαπάνες αιρετών</t>
  </si>
  <si>
    <t>61.01.21</t>
  </si>
  <si>
    <t>Έξοδα πράστασης δημάρχου ή προέδρου κοινότητας,αντιδημάρχου και προέδρου δημοτικού συμβουλίου(άρθρο 173ΔΚΚ)</t>
  </si>
  <si>
    <t>61.01.21.0000</t>
  </si>
  <si>
    <t>Αντιμισθία αιρετών - έξοδα παράστασης (άρθρο 92 Ν. 3852/2010, άρθρα 230, 242 και 248 ΚΔΚ)</t>
  </si>
  <si>
    <t>61.01.22</t>
  </si>
  <si>
    <t>Αποζημίωση και έξοδα κίνησης δημοτικών συμβούλων (άρθρο 140ΚΔΚ)</t>
  </si>
  <si>
    <t>61.01.22.0000</t>
  </si>
  <si>
    <t>Αποζημίωση και έξοδα κίνησης Δημοτικών Συμβούλων  (αρθρο 140 ΚΔΚ)</t>
  </si>
  <si>
    <t>61.01.23</t>
  </si>
  <si>
    <t>Έξοδα κίνησης προέδρων δημοτικών συμβουλίων (άρθρο 4 Ν.2539/97)</t>
  </si>
  <si>
    <t>61.01.23.0000</t>
  </si>
  <si>
    <t>Έξοδα κίνησεως προέδρων δημοτικών συμβουλίων</t>
  </si>
  <si>
    <t>61.02</t>
  </si>
  <si>
    <t>Εργοδοτικές εισφορές επι των δαπανών αιρετών</t>
  </si>
  <si>
    <t>61.02.26</t>
  </si>
  <si>
    <t>Εργοδοτικές εισφορέσ επι των εξόδων παράστασης και των λοιπών παροχών σε αιρετούς</t>
  </si>
  <si>
    <t>61.02.26.0000</t>
  </si>
  <si>
    <t>Εργοδοτικές εισφορές επί των εξόδων παράστασης και των λοιπών παροχών σε αιρετούς</t>
  </si>
  <si>
    <t>61.98</t>
  </si>
  <si>
    <t>Λοιπές αμοιβές τρίτων</t>
  </si>
  <si>
    <t>61.98.32</t>
  </si>
  <si>
    <t>Αποζημίωση για συμμετοχή σε συμβούλια και επιτροπές</t>
  </si>
  <si>
    <t>61.98.32.0000</t>
  </si>
  <si>
    <t>Αποζημίωση σε συμμετοχή σε συμβούλια και επιτροπές</t>
  </si>
  <si>
    <t>61.98.51</t>
  </si>
  <si>
    <t>Δικαιώματα ΔΕΗ και τρίτνω από είσπραξη τελών και φόρων</t>
  </si>
  <si>
    <t>61.98.51.0000</t>
  </si>
  <si>
    <t xml:space="preserve">Δικαιώματα ΔΕΗ και τρίτων απόείσπραξη τελών και φόρων </t>
  </si>
  <si>
    <t>62</t>
  </si>
  <si>
    <t>ΠAPOXEΣ TPITΩN</t>
  </si>
  <si>
    <t>62.00</t>
  </si>
  <si>
    <t>Ηλεκτρικό ρεύμα για φωτισμό οδών, πλατείων, κοινόχρηστων χώρων και παραγωγικής διαδικασίας</t>
  </si>
  <si>
    <t>62.00.01</t>
  </si>
  <si>
    <t>Ηλεκτρικό ρεύμα φωτισμού χώρων κοινής χρήσεως και παραγωγικής διαδικασίας</t>
  </si>
  <si>
    <t>62.00.01.0000</t>
  </si>
  <si>
    <t>62.03</t>
  </si>
  <si>
    <t>Tηλεπικοινωνίες</t>
  </si>
  <si>
    <t>62.03.21</t>
  </si>
  <si>
    <t>Τχυδρομικά τέλη</t>
  </si>
  <si>
    <t>62.03.21.0000</t>
  </si>
  <si>
    <t>Ταχυδρομικά τέλη</t>
  </si>
  <si>
    <t>62.03.22</t>
  </si>
  <si>
    <t>Τηλεφωνικά-τηλεγραφικά-τηλετυπικά εσωτερικού</t>
  </si>
  <si>
    <t>62.03.22.0000</t>
  </si>
  <si>
    <t>62.03.23</t>
  </si>
  <si>
    <t>Κινητή τηλεφωνία</t>
  </si>
  <si>
    <t>62.03.23.0000</t>
  </si>
  <si>
    <t>62.04</t>
  </si>
  <si>
    <t>Eνοίκια- μισθώματα</t>
  </si>
  <si>
    <t>62.04.32</t>
  </si>
  <si>
    <t>Μισθώματα κτιρίων- τεχνικών έργων ακινήτων</t>
  </si>
  <si>
    <t>62.04.32.0000</t>
  </si>
  <si>
    <t>Μισθώματα κτιρίων Τεχνικών έργων ακινήτων</t>
  </si>
  <si>
    <t>62.05</t>
  </si>
  <si>
    <t>Ασφάλιστρα</t>
  </si>
  <si>
    <t>62.05.53</t>
  </si>
  <si>
    <t>Ασφάλιστρα μεταφορικών μέσων</t>
  </si>
  <si>
    <t>62.05.53.0000</t>
  </si>
  <si>
    <t>62.07</t>
  </si>
  <si>
    <t>Eπισκευές και συντηρήσεις αγαθών διαρκούς χρήσης από τρίτους</t>
  </si>
  <si>
    <t>62.07.62</t>
  </si>
  <si>
    <t>Συντήρηση και επισκευή λοιπων μονίμων εγκαταστάσεων (πλην κτιρίων, εργων)</t>
  </si>
  <si>
    <t>62.07.62.0000</t>
  </si>
  <si>
    <t>Συντήρηση και επισκευή λοιπών μονιμών εγκαταστάσεων (πλην κτιρίων, έργων)</t>
  </si>
  <si>
    <t>62.07.63</t>
  </si>
  <si>
    <t>Συντήρηση και επισκευή μεταφορικών μέσων</t>
  </si>
  <si>
    <t>62.07.63.0000</t>
  </si>
  <si>
    <t>62.07.64</t>
  </si>
  <si>
    <t>Συντήρηση και επισκευή λοιπων μαχανημάτων</t>
  </si>
  <si>
    <t>62.07.64.0000</t>
  </si>
  <si>
    <t>Συντηρηση και επισκευή λοιπών μηχανημάτων</t>
  </si>
  <si>
    <t>62.07.65</t>
  </si>
  <si>
    <t>Συντήρηση και επισκευή και λοιπού εξοπλισμού,σκευών και λοιπού εξοπλισμου</t>
  </si>
  <si>
    <t>62.07.65.0000</t>
  </si>
  <si>
    <t xml:space="preserve">Συντηρηση και επισκευή επίπλων και λοιπού εξοπλισμού, σκευών και λοιπού εξοπλισμού </t>
  </si>
  <si>
    <t>62.07.66</t>
  </si>
  <si>
    <t>Συντήρηση εφαρμογών λογισμικού</t>
  </si>
  <si>
    <t>62.07.66.0000</t>
  </si>
  <si>
    <t xml:space="preserve">Συντήρηση εφαρμογών λογισμικού </t>
  </si>
  <si>
    <t>62.17</t>
  </si>
  <si>
    <t>Επισκευές και συντηρήσεις αγαθων διαρκούς χρήσεως</t>
  </si>
  <si>
    <t>62.17.11</t>
  </si>
  <si>
    <t>Επισκευές και συντηρήσεις Πλατειών-Πάρκων-Παιδότοπων κοινόχρηστων</t>
  </si>
  <si>
    <t>62.17.11.0022</t>
  </si>
  <si>
    <t>Συντήρηση πάρκων  Δήμου Νάουσας ΤΠ 2017</t>
  </si>
  <si>
    <t>62.17.31</t>
  </si>
  <si>
    <t>Επισκευές &amp; Συντηρήσεις Κτιριακών Εγκαταστάσεων Κοινής Χρήσης</t>
  </si>
  <si>
    <t>62.17.31.0059</t>
  </si>
  <si>
    <t>Συντήρηση κτιριακού συγκροτήματος (Συνεδριακό Κέντρο) Σχολής Αριστοτέλους -ΣΑΤΑ-ΤΠ 2015</t>
  </si>
  <si>
    <t>62.17.31.0081</t>
  </si>
  <si>
    <t>Προμήθεια οικοδομικών υλικών (σκυροδέματα, Οπλισμοί, Προϊόντα τσιμέντου, οικοδομικά υλικά, τσιμεντοσανίδες, Γυψοσανίδες) - ΣΑΤΑ ΤΠ 2017</t>
  </si>
  <si>
    <t>62.17.31.0084</t>
  </si>
  <si>
    <t>Προμήθεια υαλοπινάκων ΣΑΤΑ - ΤΠ 2017</t>
  </si>
  <si>
    <t>62.17.31.0086</t>
  </si>
  <si>
    <t>Υπηρεσία συντήρησης ανελκυστήρων 23017 -  Άρθ. 27 Ν.3756/09 Τ.Π. 2017</t>
  </si>
  <si>
    <t>62.17.31.0088</t>
  </si>
  <si>
    <t>Υπηρεσία συντήρησης καυστήρων - λεβήτων -  Άρθ. 27 Ν.3756/09 Τ.Π. 2017</t>
  </si>
  <si>
    <t>62.17.31.0089</t>
  </si>
  <si>
    <t>Συντήρηση μουσειακού βαγονιού για την τοποθέτηση στον περιβάλλοντα χώρο του ΣΣ Νάουσας. ΤΠ 2017 - ΣΑΤΑ 2017</t>
  </si>
  <si>
    <t>62.17.31.0090</t>
  </si>
  <si>
    <t>Εργασία τοποθέτησης αθλητικού τάπητα στα Γυμναστήρια του 1ου και 2ου Δημοτικού Σχ. Νάουσας ΤΠ 2017 - ΣΑΤΑ 2017</t>
  </si>
  <si>
    <t>62.17.31.0092</t>
  </si>
  <si>
    <t>Υπηρεσία Συντήρησης Κλιματιστικών - ΤΠ 2018 -ΣΑΤΑ</t>
  </si>
  <si>
    <t>62.17.31.0094</t>
  </si>
  <si>
    <t>Προμήθεια Σκυροδέματος  - ΤΠ 2018 -ΣΑΤΑ</t>
  </si>
  <si>
    <t>62.17.31.0095</t>
  </si>
  <si>
    <t>Προμήθεια Ειδών Σιδήρου  - ΤΠ 2018 -ΣΑΤΑ</t>
  </si>
  <si>
    <t>62.17.31.0096</t>
  </si>
  <si>
    <t>Προμήθεια Ειδών Ξυλείας  - ΤΠ 2018 -ΣΑΤΑ</t>
  </si>
  <si>
    <t>62.17.31.0097</t>
  </si>
  <si>
    <t>Προμήθεια Ξύλινων Θυρών - Κουφωμάτων - ΤΠ 2018 -ΣΑΤΑ</t>
  </si>
  <si>
    <t>62.17.31.0098</t>
  </si>
  <si>
    <t>Προμήθεια Χρωμάτων και παρελκόμενων  - ΤΠ 2018 -ΣΑΤΑ</t>
  </si>
  <si>
    <t>62.17.31.0099</t>
  </si>
  <si>
    <t>Προμήθεια Υδραυλικών υλικών  - ΤΠ 2018 -ΣΑΤΑ</t>
  </si>
  <si>
    <t>62.17.31.0100</t>
  </si>
  <si>
    <t>Προμήθεια και τοποθέτηση υδρορροών &amp; παρελκόμενων υλικών ΤΠ 2018 - ΣΑΤΑ</t>
  </si>
  <si>
    <t>62.17.31.0102</t>
  </si>
  <si>
    <t>Υπηρεσία συντήρησης πυροπροστασίας 2018 - Άρθ.27 Ν.3756/09 - ΤΠ 2018</t>
  </si>
  <si>
    <t>62.17.33</t>
  </si>
  <si>
    <t>Οδοι - οδοστρώματα κοινής χρήσης</t>
  </si>
  <si>
    <t>62.17.33.0018</t>
  </si>
  <si>
    <t>Προμήθεια ασφαλτικών υλικών - ΤΠ 2017 ΣΑΤΑ</t>
  </si>
  <si>
    <t>62.17.33.0020</t>
  </si>
  <si>
    <t>Προμήθεια Αφαλτικών υλικών - ΤΠ 2018 -ΣΑΤΑ</t>
  </si>
  <si>
    <t>62.17.33.0025</t>
  </si>
  <si>
    <t>Προμήθεια ασφαλτικών υλικών για την ΔΕ Ανθεμίων ΤΠ 2018 - ΣΑΤΑ</t>
  </si>
  <si>
    <t>62.17.33.0026</t>
  </si>
  <si>
    <t>Προμήθεια ασφαλτικών υλικών για την ΔΕ Ειρηνούπολής ΤΠ 2018 - ΣΑΤΑ</t>
  </si>
  <si>
    <t>62.17.35</t>
  </si>
  <si>
    <t>Εγκαταστάσεις ηλεκτροφωτισμού κοινής χρήσεως</t>
  </si>
  <si>
    <t>62.17.35.0008</t>
  </si>
  <si>
    <t>Προμηθεια ηλεκτρολογικού υλικού 2017 για την Δ.Ε. Νάουσας - Άρθ. 27 Ν.3756/09 Τ.Π. 2017</t>
  </si>
  <si>
    <t>62.17.36</t>
  </si>
  <si>
    <t>Λοιπές μόνομες εγκαταστάσεις κοινής χρήσεως</t>
  </si>
  <si>
    <t>62.17.36.0044</t>
  </si>
  <si>
    <t>Καθαρισμός και κλάδεμα πρανών Αραπιτσας (άρθ.27 Ν.3756/09) ΤΠ 2016</t>
  </si>
  <si>
    <t>62.17.36.0057</t>
  </si>
  <si>
    <t>Πυροπροστασία Δημοτικού Δάσους 2018 - ΤΠ 2018- ΥΠΕΣΔΑ</t>
  </si>
  <si>
    <t>62.17.36.0058</t>
  </si>
  <si>
    <t>Υπηρεσία  Συντήρησης - Επισκευής Ηλεκτραντλίων 2018 - ΤΠ 2018 - ΣΑΤΑ</t>
  </si>
  <si>
    <t>62.17.36.0059</t>
  </si>
  <si>
    <t>Υπηρεσία Συντήρησης - Επισκευής Αρδευτικών Δικτύων και Γεμιστικών 2018 - ΤΠ 2018- ΣΑΤΑ</t>
  </si>
  <si>
    <t>62.98</t>
  </si>
  <si>
    <t>Λοιπές παροχές τρίτων (ύδρευση, φωτισμός, καθαρίοτητα)</t>
  </si>
  <si>
    <t>62.98.72</t>
  </si>
  <si>
    <t>Αδρευση</t>
  </si>
  <si>
    <t>62.98.72.0000</t>
  </si>
  <si>
    <t>Άδρευση</t>
  </si>
  <si>
    <t>62.98.77</t>
  </si>
  <si>
    <t>Λοιπές δαπάνες για ύδρευση,άδρευση, φωτισμό, καθαριότητα</t>
  </si>
  <si>
    <t>62.98.77.0000</t>
  </si>
  <si>
    <t>ΥΔΡΕΥΣΗ , ΦΩΤΙΣΜΟΣ , ΚΑΘΑΡΙΟΤΗΤΑ, ΑΠΟΚΟΜΙΔΗ ΑΠΟΡΡΙΜΜΑΤΩΝ  (ΛΟΙΠΕΣ ΠΑΡΟΧΕΣ ΤΡΙΤΩΝ)</t>
  </si>
  <si>
    <t>62.98.77.0002</t>
  </si>
  <si>
    <t>Σύνδεση αντλιοστασίων εγγειοβελτιωτικών έργων Δ. Νάουσας με το δίκτυο της ΔΕΗ</t>
  </si>
  <si>
    <t>63</t>
  </si>
  <si>
    <t>ΦOPOI - TEΛH</t>
  </si>
  <si>
    <t>63.03</t>
  </si>
  <si>
    <t>Τέλη κυκλοφορίας μεταφορικών μέσων</t>
  </si>
  <si>
    <t>63.03.21</t>
  </si>
  <si>
    <t>Τέλη κυκλοφορίας επιβατικών αυτοκινήτων</t>
  </si>
  <si>
    <t>63.03.21.0000</t>
  </si>
  <si>
    <t>63.03.22</t>
  </si>
  <si>
    <t>Τέλη κυκλοφορίας φορτηγών αυτοκινήτων</t>
  </si>
  <si>
    <t>63.03.22.0000</t>
  </si>
  <si>
    <t>63.03.23</t>
  </si>
  <si>
    <t>Λοιπά τέλη κυκλοφορίας</t>
  </si>
  <si>
    <t>63.03.23.0000</t>
  </si>
  <si>
    <t>63.98</t>
  </si>
  <si>
    <t>Διάφοροι φόροι - τέλη</t>
  </si>
  <si>
    <t>63.98.31</t>
  </si>
  <si>
    <t>Λοιποί φόροι και τέλη</t>
  </si>
  <si>
    <t>63.98.31.0000</t>
  </si>
  <si>
    <t>64</t>
  </si>
  <si>
    <t>ΔIAΦOPA EΞOΔA</t>
  </si>
  <si>
    <t>64.00</t>
  </si>
  <si>
    <t>Eξοδα μεταφορών</t>
  </si>
  <si>
    <t>64.00.11</t>
  </si>
  <si>
    <t>Έξοδα κίνησης ιδιόκτητων μεταφορικών μέσων (καυσιμα, λιπαντικά, διόδια κλπ)</t>
  </si>
  <si>
    <t>64.00.11.0000</t>
  </si>
  <si>
    <t>64.01</t>
  </si>
  <si>
    <t>Οδοιπορικά έξοδα,αποζημίωση μετακινήσεως και έξοδα ταξειδίων</t>
  </si>
  <si>
    <t>64.01.21</t>
  </si>
  <si>
    <t>Οδοιπορικά έξοδα και αποζημίωση μετακινήσεως αιρετών</t>
  </si>
  <si>
    <t>64.01.21.0000</t>
  </si>
  <si>
    <t>Οδοιπορικά έξοδα και αποζημίωση μετακίνησεως αιρετών</t>
  </si>
  <si>
    <t>64.01.22</t>
  </si>
  <si>
    <t>Οδοιπορικά έξοδα και αποζημίωση μετακινούμενων υπαλλήλων</t>
  </si>
  <si>
    <t>64.01.22.0000</t>
  </si>
  <si>
    <t>Οδοιπορικά έξοδα και αποζημίωση μετακινουμένων υπαλλήλων.</t>
  </si>
  <si>
    <t>64.02</t>
  </si>
  <si>
    <t>Δημόσιες Σχέσεις (Έξοδα εκθέσεων, προβολής και διαφήμισης)</t>
  </si>
  <si>
    <t>64.02.31</t>
  </si>
  <si>
    <t>Έξοδα ενημέρωσης και προβολής δραστηριοτήτων του δήμου</t>
  </si>
  <si>
    <t>64.02.31.0000</t>
  </si>
  <si>
    <t>64.02.33</t>
  </si>
  <si>
    <t>Τιμητικές διακρίσεις, αναμνηστικά δώρα και έξοδα φιλοξενίας φυσικών προσώπων και αντιπροσωπειών</t>
  </si>
  <si>
    <t>64.02.33.0000</t>
  </si>
  <si>
    <t>64.02.43</t>
  </si>
  <si>
    <t>Δαπάνες δεξιώσεων και εθνικών ή τοπικών εορτών</t>
  </si>
  <si>
    <t>64.02.43.0005</t>
  </si>
  <si>
    <t>Πραγματοποίηση εκδηλώσεων 187ης επετείου Ολοκαυτώματος Νάουσας</t>
  </si>
  <si>
    <t>64.02.43.0011</t>
  </si>
  <si>
    <t>ΔΗΜΟΣ ΝΑΟΥΣΑΣ - Χριστουγενιάτικες εκδηλώσεις - Δεκέμβριος 2009"</t>
  </si>
  <si>
    <t>64.02.43.0012</t>
  </si>
  <si>
    <t>Δαπάνες δεξιώσεων και εθνικών ή τοπικών εορτών των Δημοτικών και Τοπικών κοινοτήτων</t>
  </si>
  <si>
    <t>64.02.44</t>
  </si>
  <si>
    <t>Έξοδα αδελφοποίσεων</t>
  </si>
  <si>
    <t>64.02.44.0000</t>
  </si>
  <si>
    <t>64.05</t>
  </si>
  <si>
    <t xml:space="preserve">Συνδρομές  </t>
  </si>
  <si>
    <t>64.05.01</t>
  </si>
  <si>
    <t>Συνδρομές σε εφημερίδες ,περιοδικά και ηλεκτρονικά μέσα</t>
  </si>
  <si>
    <t>64.05.01.0000</t>
  </si>
  <si>
    <t>64.07</t>
  </si>
  <si>
    <t xml:space="preserve">Eντυπα και Γραφική ύλη </t>
  </si>
  <si>
    <t>64.07.01</t>
  </si>
  <si>
    <t>Bιβλία, περιοδικά και λοιπές εκδόσεις</t>
  </si>
  <si>
    <t>64.07.01.0000</t>
  </si>
  <si>
    <t>Bιβλία, περιοδικά,εφημερίδες και λοιπές εκδόσεις</t>
  </si>
  <si>
    <t>64.07.02</t>
  </si>
  <si>
    <t>Eκτυπώσεις, εκδόσεις, βιβλιοδετήσεις</t>
  </si>
  <si>
    <t>64.07.02.0000</t>
  </si>
  <si>
    <t>64.07.05</t>
  </si>
  <si>
    <t>Γραφική ύλη και λοιπά υλικά γραφείων</t>
  </si>
  <si>
    <t>64.07.05.0000</t>
  </si>
  <si>
    <t>64.07.10</t>
  </si>
  <si>
    <t>Υλικά μηχανογράφησης</t>
  </si>
  <si>
    <t>64.07.10.0000</t>
  </si>
  <si>
    <t>64.07.15</t>
  </si>
  <si>
    <t>Εκτυπώσεις,εκδόσεις, βιβλιοδετήσεις</t>
  </si>
  <si>
    <t>64.07.15.0000</t>
  </si>
  <si>
    <t>64.07.80</t>
  </si>
  <si>
    <t>Λοιπά είδη γραφείου</t>
  </si>
  <si>
    <t>64.07.80.0000</t>
  </si>
  <si>
    <t>64.08</t>
  </si>
  <si>
    <t>Yλικά άμεσης αναλώσεως</t>
  </si>
  <si>
    <t>64.08.02</t>
  </si>
  <si>
    <t>Yλικά καθαριότητας και ευπρεπισμού</t>
  </si>
  <si>
    <t>64.08.02.0000</t>
  </si>
  <si>
    <t>64.08.34</t>
  </si>
  <si>
    <t>Υλικά καθαρότητας και ευπρεπισμού</t>
  </si>
  <si>
    <t>64.08.34.0000</t>
  </si>
  <si>
    <t>64.08.43</t>
  </si>
  <si>
    <t>Καυσιμα για θέρμανση και φωτισμό</t>
  </si>
  <si>
    <t>64.08.43.0000</t>
  </si>
  <si>
    <t>64.08.43.0002</t>
  </si>
  <si>
    <t>Προμήθεια βιομηχανικών αερίων για τις ανάγκες του συνεργείου οχημάτων του Δήμου Νάουσας</t>
  </si>
  <si>
    <t>64.08.80</t>
  </si>
  <si>
    <t>Λοιπά υλικά άμεσης αναλώσεως</t>
  </si>
  <si>
    <t>64.08.80.0000</t>
  </si>
  <si>
    <t>64.08.81</t>
  </si>
  <si>
    <t>Υλικά φαρμακείου</t>
  </si>
  <si>
    <t>64.08.81.0000</t>
  </si>
  <si>
    <t>64.08.81.0001</t>
  </si>
  <si>
    <t>Χημικό υλικό άμεσης ανάλωσης (κολυμβητηρίου)</t>
  </si>
  <si>
    <t>64.08.82</t>
  </si>
  <si>
    <t>Λοιπά υλικά άμεσης ανάλωσης</t>
  </si>
  <si>
    <t>64.08.82.0002</t>
  </si>
  <si>
    <t>Αναλλώσιμα ανταλλακτικά μεταφορικών μέσων</t>
  </si>
  <si>
    <t>64.08.99</t>
  </si>
  <si>
    <t xml:space="preserve">Προμήθεια Αναλώσιμων υλικών Δημοτικού Κτηνιατρείου </t>
  </si>
  <si>
    <t>64.08.99.0000</t>
  </si>
  <si>
    <t>64.09</t>
  </si>
  <si>
    <t>Έξοδα δημοσιεύσεων</t>
  </si>
  <si>
    <t>64.09.62</t>
  </si>
  <si>
    <t>Δημοσίευση προκηρύξεων</t>
  </si>
  <si>
    <t>64.09.62.0000</t>
  </si>
  <si>
    <t>64.09.63</t>
  </si>
  <si>
    <t>Έξοδα λοιπών δημοσιεύσεων</t>
  </si>
  <si>
    <t>64.09.63.0000</t>
  </si>
  <si>
    <t>64.15</t>
  </si>
  <si>
    <t xml:space="preserve">Έξοδα καλλιτεχνικών, αθλητικών και κοινωνικών δραστηριοτήτων </t>
  </si>
  <si>
    <t>64.15.02</t>
  </si>
  <si>
    <t>Eξοδα αθλητικών δραστηριοτήτων</t>
  </si>
  <si>
    <t>64.15.02.0002</t>
  </si>
  <si>
    <t>Συνδιοργάνωση 2ου Αριστοτέλειου Δρόμου Αντοχής . 2018</t>
  </si>
  <si>
    <t>64.15.02.0003</t>
  </si>
  <si>
    <t>Έξοδα συμμετοχής στους 8ους Παγκόσμιους παιδικούς χειμερινούς αγώνες χιονοδρομίας</t>
  </si>
  <si>
    <t>64.15.71</t>
  </si>
  <si>
    <t>Εξοδα πολιτιστικών δραστηριοτήτων</t>
  </si>
  <si>
    <t>64.15.71.0006</t>
  </si>
  <si>
    <t>Διοργάνωση εκδηλώσεων Αποκριάς 2018</t>
  </si>
  <si>
    <t>64.15.71.0007</t>
  </si>
  <si>
    <t>Διοργάνωση εκδηλώσεων καλοκαιρού 2018</t>
  </si>
  <si>
    <t>64.15.71.0010</t>
  </si>
  <si>
    <t>Διοργάνωση Εκδηλώσεων 2018  "Γιορτή των  Ευχών" - Ιδία έσοδα</t>
  </si>
  <si>
    <t>64.30</t>
  </si>
  <si>
    <t>Υποχρεωτικές εισφορές ΟΤΑ</t>
  </si>
  <si>
    <t>64.30.18</t>
  </si>
  <si>
    <t>Λοιπές υποχρεωτικές πληρωμές για μεταβίβαση εισοδήματος σε τρίτους</t>
  </si>
  <si>
    <t>64.30.18.0001</t>
  </si>
  <si>
    <t>Επίδομα βαριάς αναπηρίας</t>
  </si>
  <si>
    <t>64.30.18.0002</t>
  </si>
  <si>
    <t>Επίδομα αιματολογικών νοσημάτων</t>
  </si>
  <si>
    <t>64.30.18.0004</t>
  </si>
  <si>
    <t>Επίδομα βαριάς νοητικής καθυστέρησης</t>
  </si>
  <si>
    <t>64.30.18.0005</t>
  </si>
  <si>
    <t>Επίδομα κίνησης σε παραπληγικούς / τετραπληγικούς / ακρωτηριασμένους</t>
  </si>
  <si>
    <t>64.30.18.0006</t>
  </si>
  <si>
    <t>Επίδομα στεγαστικής συνδρομής</t>
  </si>
  <si>
    <t>64.30.18.0007</t>
  </si>
  <si>
    <t>Επίδομα Ανασφάλιστων Παραπληγικών, Τετραπληγικών</t>
  </si>
  <si>
    <t>64.30.18.0008</t>
  </si>
  <si>
    <t>Επίδομα παραπληγικών, τετραπληγικών Δημοσίου</t>
  </si>
  <si>
    <t>64.30.18.0009</t>
  </si>
  <si>
    <t>Επίδομα τυφλότητας</t>
  </si>
  <si>
    <t>64.30.18.0010</t>
  </si>
  <si>
    <t>Επίδομα Κωφαλαλίας</t>
  </si>
  <si>
    <t>64.30.18.0013</t>
  </si>
  <si>
    <t xml:space="preserve">Επίδομα ομογενών - προσφύγων </t>
  </si>
  <si>
    <t>64.30.21</t>
  </si>
  <si>
    <t>Εισφορές υπέρ συνδέσμων</t>
  </si>
  <si>
    <t>64.30.21.0000</t>
  </si>
  <si>
    <t>64.98</t>
  </si>
  <si>
    <t>Διάφορα έξοδα</t>
  </si>
  <si>
    <t>64.98.92</t>
  </si>
  <si>
    <t>Δικαστικά έξοδα εκτέλεσης δικαστικών αποφάσεων ή συμβιβαστικών πράξεων</t>
  </si>
  <si>
    <t>64.98.92.0000</t>
  </si>
  <si>
    <t>64.98.94</t>
  </si>
  <si>
    <t>Εξοδα συμβολαιογράφων και δικαστικών επιμελητών</t>
  </si>
  <si>
    <t>64.98.94.0000</t>
  </si>
  <si>
    <t>Έξοδα συμβολαιογράφων και δικαστικών επιμελλητών</t>
  </si>
  <si>
    <t>64.98.98</t>
  </si>
  <si>
    <t>ΛΟΙΠΕΣ ΔΑΠΑΝΕΣ ΓΕΝΙΚΗΣ ΦΥΣΕΩΣ</t>
  </si>
  <si>
    <t>64.98.98.0002</t>
  </si>
  <si>
    <t>Προμήθεια φυτοπαθολογικού υλικού</t>
  </si>
  <si>
    <t>65</t>
  </si>
  <si>
    <t xml:space="preserve">TOKOI KAI ΣΥΝΑΦΗ ΕΞΟΔΑ </t>
  </si>
  <si>
    <t>65.01</t>
  </si>
  <si>
    <t>Tόκοι και έξοδα για απόκτηση επενδυτικών αγαθών</t>
  </si>
  <si>
    <t>65.01.21</t>
  </si>
  <si>
    <t>Τόκοι δανείων εσωτερικού</t>
  </si>
  <si>
    <t>65.01.21.0000</t>
  </si>
  <si>
    <t>65.06</t>
  </si>
  <si>
    <t>Τόκοι και έξοδα δανείων για λειτουργικές δαπάνες</t>
  </si>
  <si>
    <t>65.06.11</t>
  </si>
  <si>
    <t>65.06.11.0000</t>
  </si>
  <si>
    <t>65.12</t>
  </si>
  <si>
    <t>Αμοιβές και προμήθειες τραπεζών</t>
  </si>
  <si>
    <t>65.12.15</t>
  </si>
  <si>
    <t xml:space="preserve">Αμοιβές και προμήθειες τραπεζών για λειτουργικές δαπάνες </t>
  </si>
  <si>
    <t>65.12.15.0000</t>
  </si>
  <si>
    <t>66</t>
  </si>
  <si>
    <t>AΠOΣBEΣEIΣ ΠAΓIΩN ΣTOIXEIΩN ENΣΩMATΩMENΕΣ ΣΤΟ ΛΕΙΤΟΥΡΓΙΚΟ ΚΟΣΤΟΣ</t>
  </si>
  <si>
    <t>66.01</t>
  </si>
  <si>
    <t>Aποσβέσεις κτιρίων-εγκαταστάσεων κτιρίων-Τεχνικών έργων</t>
  </si>
  <si>
    <t>66.01.00</t>
  </si>
  <si>
    <t>Aποσβέσεις κτιρίων-εγκαταστάσεων κτιρίων-τεχνικών έργων</t>
  </si>
  <si>
    <t>66.01.00.0000</t>
  </si>
  <si>
    <t>66.01.02</t>
  </si>
  <si>
    <t>ΑΠΟΣΒΕΣΜΕΝΑ ΛΟΙΠΑ ΤΕΧΝΙΚΑ ΕΡΓΑ</t>
  </si>
  <si>
    <t>66.01.02.0000</t>
  </si>
  <si>
    <t>66.01.03</t>
  </si>
  <si>
    <t>Αποσβ.διαμορφώσεις γηπέδων</t>
  </si>
  <si>
    <t>66.01.03.0000</t>
  </si>
  <si>
    <t>Αποσβ.διαμορφώσεις γηπέδων-συγκεντρωτικός λογ/σμός</t>
  </si>
  <si>
    <t>66.01.07</t>
  </si>
  <si>
    <t>66.01.07.0000</t>
  </si>
  <si>
    <t>66.01.20</t>
  </si>
  <si>
    <t>Αποσβέσεις σχολικών κτηρίων</t>
  </si>
  <si>
    <t>66.01.20.0000</t>
  </si>
  <si>
    <t>Αποσβέσεις σχολικών κτηρίων-συγκεντρωτικός λογ/σμός</t>
  </si>
  <si>
    <t>66.01.90</t>
  </si>
  <si>
    <t>Αποσβέσεις βελτιώσεων σε ακίνητα δημοτικών επιχειρήσεων</t>
  </si>
  <si>
    <t>66.01.90.0000</t>
  </si>
  <si>
    <t>Αποσβέσεις βελτιώσεων σε ακίνητα δημοτικών επιχειρήσεων-συγκεντρωτικός λογ/σμός</t>
  </si>
  <si>
    <t>66.02</t>
  </si>
  <si>
    <t>Aποσβέσεις μηχανημάτων-Τεχν. Έργων-Μηχανολογικού εξοπλισμού</t>
  </si>
  <si>
    <t>66.02.00</t>
  </si>
  <si>
    <t>66.02.00.0000</t>
  </si>
  <si>
    <t>66.02.01</t>
  </si>
  <si>
    <t>66.02.01.0000</t>
  </si>
  <si>
    <t>Aποσβέσεις τεχνικών εγκαταστάσεων</t>
  </si>
  <si>
    <t>66.02.03</t>
  </si>
  <si>
    <t>Αποσβ.εργαλείων</t>
  </si>
  <si>
    <t>66.02.03.0000</t>
  </si>
  <si>
    <t>Αποσβ.εργαλείων-συγκεντρωτικός λογ/σμός</t>
  </si>
  <si>
    <t>66.02.05</t>
  </si>
  <si>
    <t>Αποσβ.μηχανολ.οργάνων</t>
  </si>
  <si>
    <t>66.02.05.0000</t>
  </si>
  <si>
    <t>Αποσβ.μηχανολ.οργάνων-συγκεντρωτικός λογ/σμός</t>
  </si>
  <si>
    <t>66.02.06</t>
  </si>
  <si>
    <t xml:space="preserve">Aποσβέσεις λοιπού  μηχανολογικού εξοπλισμού </t>
  </si>
  <si>
    <t>66.02.06.0000</t>
  </si>
  <si>
    <t>66.03</t>
  </si>
  <si>
    <t>Aποσβέσεις μεταφορικών μέσων</t>
  </si>
  <si>
    <t>66.03.00</t>
  </si>
  <si>
    <t>66.03.00.0000</t>
  </si>
  <si>
    <t>66.03.01</t>
  </si>
  <si>
    <t>Αποσβ.Λοιπ.Επιβατ.αυτ/των</t>
  </si>
  <si>
    <t>66.03.01.0000</t>
  </si>
  <si>
    <t>Αποσβ.Λοιπ.Επιβατ.αυτ/των-συγκεντρωτικός λογ/σμός</t>
  </si>
  <si>
    <t>66.03.02</t>
  </si>
  <si>
    <t>Αποσβ.σε φορτηγά-ρυμούλκες-ειδ.χ.</t>
  </si>
  <si>
    <t>66.03.02.0000</t>
  </si>
  <si>
    <t>Αποσβ.σε φορτηγά-ρυμούλκες-ειδ.χ.-συγκεντωτικός λογ/σμός</t>
  </si>
  <si>
    <t>66.04</t>
  </si>
  <si>
    <t>Aποσβέσεις επίπλων και λοιπού εξοπλισμού</t>
  </si>
  <si>
    <t>66.04.00</t>
  </si>
  <si>
    <t>66.04.00.0000</t>
  </si>
  <si>
    <t>66.04.01</t>
  </si>
  <si>
    <t>Αποσβ.σκευών</t>
  </si>
  <si>
    <t>66.04.01.0000</t>
  </si>
  <si>
    <t>Αποσβ.σκευών-συγκεντωτικός λογ/σμός</t>
  </si>
  <si>
    <t>66.04.02</t>
  </si>
  <si>
    <t>Αποσβ.Μηχαν.γραφείων</t>
  </si>
  <si>
    <t>66.04.02.0000</t>
  </si>
  <si>
    <t>Αποσβ.Μηχαν.γραφείων-συγκενρωτικός λογ/σμός</t>
  </si>
  <si>
    <t>66.04.03</t>
  </si>
  <si>
    <t>Αποσβ.ηλεκ.υπολ.κ.ηλεκ.συγκ.</t>
  </si>
  <si>
    <t>66.04.03.0000</t>
  </si>
  <si>
    <t>Αποσβ.ηλεκ.υπολ.κ.ηλεκ.συγκ.-συγκεντωτικός λογ/σμός</t>
  </si>
  <si>
    <t>66.04.04</t>
  </si>
  <si>
    <t>Aποσβέσεις μέσων αποθηκεύσεως και μεταφοράς</t>
  </si>
  <si>
    <t>66.04.04.0000</t>
  </si>
  <si>
    <t>66.04.05</t>
  </si>
  <si>
    <t>Aποσβέσεις επιστημονικών οργάνων</t>
  </si>
  <si>
    <t>66.04.05.0000</t>
  </si>
  <si>
    <t>66.04.08</t>
  </si>
  <si>
    <t>Αποσβ.εξοπ.τηλεπικοινωνιών</t>
  </si>
  <si>
    <t>66.04.08.0000</t>
  </si>
  <si>
    <t>Αποσβ.εξοπ.τηλεπικοινωνιών-συγκεντωτικός λογ/σμός</t>
  </si>
  <si>
    <t>66.04.09</t>
  </si>
  <si>
    <t>Αποσβ.λοιπού εξοπλισμού</t>
  </si>
  <si>
    <t>66.04.09.0000</t>
  </si>
  <si>
    <t>Αποσβ.λοιπού εξοπλισμού-συγκεντρωτικός λογ/σμός</t>
  </si>
  <si>
    <t>66.05</t>
  </si>
  <si>
    <t>Aποσβέσεις ασώματων ακινητοποιήσεων και εξόδων πολυετούς αποσβέσεως</t>
  </si>
  <si>
    <t>66.05.10</t>
  </si>
  <si>
    <t>Αποσβ.εξοδ.ιδρ.κ.πρ.εγκατασ.</t>
  </si>
  <si>
    <t>66.05.10.0000</t>
  </si>
  <si>
    <t>Αποσβ.εξοδ.ιδρ.κ.πρ.εγκατασ.-συγκεντωτικός λογ/σμός</t>
  </si>
  <si>
    <t>66.17</t>
  </si>
  <si>
    <t>Αποσβέσεις παγίων (μονίμων)εγκαταστάσεων κοινής χρήσεως</t>
  </si>
  <si>
    <t>66.17.00</t>
  </si>
  <si>
    <t>66.17.00.0000</t>
  </si>
  <si>
    <t>66.17.11</t>
  </si>
  <si>
    <t>Αποσβ.Πλακ-Πάρκων-Παιδοτ.κοιν.χ.</t>
  </si>
  <si>
    <t>66.17.11.0000</t>
  </si>
  <si>
    <t>Αποσβ.Πλακ-Πάρκων-Παιδοτ.κοιν.χ.-συγκεντρωτικός λογ/σμός</t>
  </si>
  <si>
    <t>66.17.31</t>
  </si>
  <si>
    <t>Αποσβ.Οδών-Οδοστρώμ.κοινής χρησ.</t>
  </si>
  <si>
    <t>66.17.31.0000</t>
  </si>
  <si>
    <t>Αποσβ.Οδών-Οδοστρώμ.κοινής χρησ.-συγκεντρωτικός λογ/σμός</t>
  </si>
  <si>
    <t>66.17.51</t>
  </si>
  <si>
    <t>Αποσβ.Πεζοδρ.κοινής χρήσεως</t>
  </si>
  <si>
    <t>66.17.51.0000</t>
  </si>
  <si>
    <t>Αποσβ.Πεζοδρ.κοινής χρήσεως-συγκεντρωτικός λογ/σμός</t>
  </si>
  <si>
    <t>66.17.61</t>
  </si>
  <si>
    <t>Αποσβ.Μνημείων</t>
  </si>
  <si>
    <t>66.17.61.0000</t>
  </si>
  <si>
    <t>Αποσβ.μνημείων-συγκεντρωτικός λογ/σμός</t>
  </si>
  <si>
    <t>66.17.71</t>
  </si>
  <si>
    <t>Αποσβ.Ηλεκτρ.εγκατ.κοιν.χρησ.</t>
  </si>
  <si>
    <t>66.17.71.0000</t>
  </si>
  <si>
    <t>Αποσβ.Ηλεκτρ.εγκατασ.κοιν.χρησ.-συγκεντρωτικός λογ/σμός</t>
  </si>
  <si>
    <t>66.17.90</t>
  </si>
  <si>
    <t>Αποσβ.Λοιπ.μονίμων εγκατ.κοιν.χρ.</t>
  </si>
  <si>
    <t>66.17.90.0000</t>
  </si>
  <si>
    <t>Αποσβ.Λοιπ.μονίμων εγκατ.κοιν.χρ.-συγκεντρωτικός λογ/σμός</t>
  </si>
  <si>
    <t>67</t>
  </si>
  <si>
    <t>ΠAPOXEΣ - ΠΑΡΑΧΩΡΗΣΕΙΣ -XOPHΓIEΣ-EΠIXOPHΓHΣEIΣ-EΠIΔOTHΣΕΙΣ ΚΑΙ ΔΩΡΕΕΣ</t>
  </si>
  <si>
    <t>67.20</t>
  </si>
  <si>
    <t>Υποχρεωτικές μεταβιβάσεις σε νομικά πρόσωπα</t>
  </si>
  <si>
    <t>67.20.80</t>
  </si>
  <si>
    <t>Λοιπές υποχρεωτικές αποδόσεις</t>
  </si>
  <si>
    <t>67.20.80.0001</t>
  </si>
  <si>
    <t>Ασφαλιστικές εισφορές ωφελουμένων Προγράμματος Κοινωφελούς Χαρακτήρα</t>
  </si>
  <si>
    <t>67.51</t>
  </si>
  <si>
    <t>Εισφορές σε σχολικά ταμεία και εκκλησιαστικούς οργανισμούς</t>
  </si>
  <si>
    <t>67.51.11</t>
  </si>
  <si>
    <t>Απόδοση σε σχολικές επιτροπές</t>
  </si>
  <si>
    <t>67.51.11.0000</t>
  </si>
  <si>
    <t>67.51.12</t>
  </si>
  <si>
    <t xml:space="preserve">Απόδοση σε παιδικούς και βρεφονηπιακούς σταθμούς </t>
  </si>
  <si>
    <t>67.51.12.0001</t>
  </si>
  <si>
    <t>Απόδοση στο νέο Ν.Π.Δ.Δ. "Κοινωνικής Προστασίας και Αλληλεγγύης ΔΗΜΟΥ ΝΑΟΥΣΑΣ"</t>
  </si>
  <si>
    <t>67.51.34</t>
  </si>
  <si>
    <t>Επιχορηγήσεις σε  αθλητικούς συλλόγους και  σωματεία</t>
  </si>
  <si>
    <t>67.51.34.0000</t>
  </si>
  <si>
    <t>Επιχορηγήσεις σε  αθλητικούς  συλλόγους και σωματεία</t>
  </si>
  <si>
    <t>67.51.35</t>
  </si>
  <si>
    <t>Επιχορηγήσεις σε  πολιτιστικούς συλλόγους και σωματεία</t>
  </si>
  <si>
    <t>67.51.35.0000</t>
  </si>
  <si>
    <t>Επιχορηγήσεις σε πολιτιστικούς συλλόγους και σωματεία</t>
  </si>
  <si>
    <t>67.51.37</t>
  </si>
  <si>
    <t>Λοιπές προαιρετικές πληρωμές για μεταβιβάσεις εισοδημάτων σε τρίτους</t>
  </si>
  <si>
    <t>67.51.37.0003</t>
  </si>
  <si>
    <t xml:space="preserve">Εισφορά στο Εθνικό Διαδημοτικό Δίκτυο Υγειών Πόλεων - Παραγωγής Υγείας του Π.Ο.Υ. </t>
  </si>
  <si>
    <t>68</t>
  </si>
  <si>
    <t>ΠPOBΛEΨEIΣ EKMETAΛΛEYΣEΩΣ</t>
  </si>
  <si>
    <t>68.00</t>
  </si>
  <si>
    <t>Προβλέψεις για αποζημίωση προσωπικού λόγω εξόδου από την υπηρεσία</t>
  </si>
  <si>
    <t>68.00.00</t>
  </si>
  <si>
    <t>68.00.00.0000</t>
  </si>
  <si>
    <t>72</t>
  </si>
  <si>
    <t>EΣOΔA AΠO ΦOPOYΣ -ΕΙΣΦΟΡΕΣ-ΠΡΟΣΤΙΜΑ-ΠΡΟΣΑΥΞΗΣΕΙΣ</t>
  </si>
  <si>
    <t>72.00</t>
  </si>
  <si>
    <t>Φόροι αυτοτελείς</t>
  </si>
  <si>
    <t>72.00.11</t>
  </si>
  <si>
    <t>Φόρος ηλεκτροδοτούμενων χώρων (άρθρο 10 Ν 1080/80)</t>
  </si>
  <si>
    <t>72.00.11.0000</t>
  </si>
  <si>
    <t>72.05</t>
  </si>
  <si>
    <t>Εισφορές</t>
  </si>
  <si>
    <t>72.05.21</t>
  </si>
  <si>
    <t>Εισφορά σε χρήμα λόγω ένταξης ή επέκτασης πολεοδομοκών σχεδίων( άρθρ. 24 Συντ.1975/2001,άρθρ. 9 Ν.1337/83, άρθρ. 21 Ν 2508/97)</t>
  </si>
  <si>
    <t>72.05.21.0000</t>
  </si>
  <si>
    <t>Εισφορά σε χρήμα λόγω ένταξης ή επέκτασης πολεοδομικών σχεδίων (άρθρο 24 του Συντ. , άρθρο 9 του ν.1337/1983, άρθρο 21 του ν.2508/1997)</t>
  </si>
  <si>
    <t>72.05.23</t>
  </si>
  <si>
    <t>Εισφορά 40% η 75% ΚΗ/1947 ψηφ.(άρθρο 34Ν 1337/83)</t>
  </si>
  <si>
    <t>72.05.23.0000</t>
  </si>
  <si>
    <t>72.11</t>
  </si>
  <si>
    <t xml:space="preserve"> Προσαυξήσεις</t>
  </si>
  <si>
    <t>72.11.11</t>
  </si>
  <si>
    <t xml:space="preserve">Προσαυξήσεις λόγω εκπρόθεσμου καταβολής  χρεών(άρθρο 6,ΝΔ  356/74,άρθρο 16 Ν 2130/93 ) </t>
  </si>
  <si>
    <t>72.11.11.0000</t>
  </si>
  <si>
    <t>72.12</t>
  </si>
  <si>
    <t>Πρόστιμα</t>
  </si>
  <si>
    <t>72.12.12</t>
  </si>
  <si>
    <t>Πρόστιμα του ΚΟΚ του ΝΔ 805/71 και του ΑΝ 170/67 (αρθρο 31 Ν 2130/93)</t>
  </si>
  <si>
    <t>72.12.12.0000</t>
  </si>
  <si>
    <t>72.12.14</t>
  </si>
  <si>
    <t>Πρόστιμα ανέργεσης και διατήρησης  αυθαίρετων κατασκευών ( Αρθρ. 12Ν 1647/86 )</t>
  </si>
  <si>
    <t>72.12.14.0000</t>
  </si>
  <si>
    <t>72.12.16</t>
  </si>
  <si>
    <t xml:space="preserve">¨Εσοδα απο διάφορες καταλογιστικές αποφάσεις </t>
  </si>
  <si>
    <t>72.12.16.0000</t>
  </si>
  <si>
    <t>72.12.17</t>
  </si>
  <si>
    <t xml:space="preserve">Πρόστιμα και ποινικές ρήτρες που επιβάλλονται σε βάρος των προμηθευτών και εργολάβων </t>
  </si>
  <si>
    <t>72.12.17.0000</t>
  </si>
  <si>
    <t>72.12.19</t>
  </si>
  <si>
    <t>Λοιπά πρόστιμα και χρηματικές ποινές επιβαλλόμενες βάσει ειδικών διατάξεων</t>
  </si>
  <si>
    <t>72.12.19.0000</t>
  </si>
  <si>
    <t>72.13</t>
  </si>
  <si>
    <t>Παράβολα</t>
  </si>
  <si>
    <t>72.13.13</t>
  </si>
  <si>
    <t>Παράβολα για την έκδοση των αδειων ιδρυσης και λειτουργίας επιχειρήσεων υγειονομικου ενδιαφέροντος(άρθρο 80 ΚΔΚ)</t>
  </si>
  <si>
    <t>72.13.13.0000</t>
  </si>
  <si>
    <t>Παράβολα για την έκδοση των αδειών ίδρυσης και λειτουργίας επιχειρήσεων υγειονομικού ενδιαφέροντος (άρθρο 80 ΚΔΚ)</t>
  </si>
  <si>
    <t>72.13.16</t>
  </si>
  <si>
    <t>Έσοδα απο παράβολα αδειών παραμονής αλλοδαπών (αρθρο 16 Μ 2946/2001)</t>
  </si>
  <si>
    <t>72.13.16.0000</t>
  </si>
  <si>
    <t>72.13.16.0001</t>
  </si>
  <si>
    <t>Έσοδα από χορηγίες εταιριών για εκδηλώσεις</t>
  </si>
  <si>
    <t>73</t>
  </si>
  <si>
    <t>EΣOΔA AΠO ΤΕΛΗ ΚΑΙ ΔΙΚΑΙΩΜΑΤΑ (ΠΑΡΟΧΗ ΥΠΗΡΕΣΙΩΝ)</t>
  </si>
  <si>
    <t>73.01</t>
  </si>
  <si>
    <t xml:space="preserve">Yπηρεσίες καθαριότητας και ηλεκτροφωτισμού </t>
  </si>
  <si>
    <t>73.01.11</t>
  </si>
  <si>
    <t>Τέλη καθαριότητος και φωτισμού (αρθρο 25 Ν 1828/89)</t>
  </si>
  <si>
    <t>73.01.11.0000</t>
  </si>
  <si>
    <t>73.01.13</t>
  </si>
  <si>
    <t>Λοιπά έσοδα των υπηρεσιών καθαριότητας και ηλεκτροφωτισμού</t>
  </si>
  <si>
    <t>73.01.13.0000</t>
  </si>
  <si>
    <t>73.11</t>
  </si>
  <si>
    <t>Υπηρεσία άρδευσης (αρθρο 19 ΒΔ 24/9-20/10/1958)</t>
  </si>
  <si>
    <t>73.11.31</t>
  </si>
  <si>
    <t>Δικαιώματα χρήσεως αρδευτικού δικτύου</t>
  </si>
  <si>
    <t>73.11.31.0000</t>
  </si>
  <si>
    <t>73.20</t>
  </si>
  <si>
    <t>Λοιπά τέλη και δικαιώματα</t>
  </si>
  <si>
    <t>73.20.34</t>
  </si>
  <si>
    <t>Λοιπά έσοδα από την εκμετάλλευση έργων και την παροχή υπηρεσιών</t>
  </si>
  <si>
    <t>73.20.34.0002</t>
  </si>
  <si>
    <t>Εισπράξεις από Εικαστικά Εργαστήρια</t>
  </si>
  <si>
    <t>73.20.34.0003</t>
  </si>
  <si>
    <t>Εισπράξεις από Εστία Μουσών</t>
  </si>
  <si>
    <t>73.20.34.0004</t>
  </si>
  <si>
    <t xml:space="preserve">Εισπράξεις από Κολυμβητήριο </t>
  </si>
  <si>
    <t>73.20.34.0005</t>
  </si>
  <si>
    <t>Εισπράξεις από χρήση διαδρομών Κολυμβητηρίου - Σύλλογοι</t>
  </si>
  <si>
    <t>73.20.34.0006</t>
  </si>
  <si>
    <t>Εισπράξεις από πρόγραμμα Άθληση  για όλους</t>
  </si>
  <si>
    <t>73.20.41</t>
  </si>
  <si>
    <t>Τέλος ακίνητης περιουσίας (άρθρο 24 Ν 2130/93)</t>
  </si>
  <si>
    <t>73.20.41.0000</t>
  </si>
  <si>
    <t>73.20.51</t>
  </si>
  <si>
    <t>Τέλος διαμονής παρεπιδημούντων (άρθρο 6 Ν 1080/80, άρθρο 27 παρ. 10 Ν 2130/93)</t>
  </si>
  <si>
    <t>73.20.51.0000</t>
  </si>
  <si>
    <t>73.20.52</t>
  </si>
  <si>
    <t>Τέλος επί των ακαθαρίστων εσόδων των κέντρων διασκέδασης, εστιατορίων και συναφών καταστημάτων (άρθρο 20 Ν 1080/80)</t>
  </si>
  <si>
    <t>73.20.52.0000</t>
  </si>
  <si>
    <t>73.20.61</t>
  </si>
  <si>
    <t>Τέλος χρήσης κοινόχρηστων χώρων (άρθρο 3 Ν 1080/80)</t>
  </si>
  <si>
    <t>73.20.61.0000</t>
  </si>
  <si>
    <t>73.20.62</t>
  </si>
  <si>
    <t>Τέλος διαφήμισης (άρθρο 5 Ν 1900/90)</t>
  </si>
  <si>
    <t>73.20.62.0000</t>
  </si>
  <si>
    <t>73.20.63</t>
  </si>
  <si>
    <t>Δικαίωμα εμπορίας ποσίμων υδάτων (άρθρο 2 Ν 1080/80, άρθρο 26 Ν 1828/89, άρθρο 57 Ν 2218/94)</t>
  </si>
  <si>
    <t>73.20.63.0000</t>
  </si>
  <si>
    <t>73.20.68</t>
  </si>
  <si>
    <t>Τέλος αδειών οικοδομών (άρθρο 23 ΒΔ 24/9-20/10/1958)</t>
  </si>
  <si>
    <t>73.20.68.0000</t>
  </si>
  <si>
    <t>73.20.69</t>
  </si>
  <si>
    <t>Τέλος ανανεώσιμων πηγών ενέργειας (άρθρο 38 Ν 2773/99)</t>
  </si>
  <si>
    <t>73.20.69.0000</t>
  </si>
  <si>
    <t>73.20.69.0001</t>
  </si>
  <si>
    <t>Τέλος 3% από Α.Π.Ε. από παραγωγούς ηλεκτρικής ενέργειας (Ν 3468/2006)</t>
  </si>
  <si>
    <t>73.20.71</t>
  </si>
  <si>
    <t>Λοιπά δυνητικά τέλη</t>
  </si>
  <si>
    <t>73.20.71.0000</t>
  </si>
  <si>
    <t>73.30</t>
  </si>
  <si>
    <t>Έσοδα νεκροταφείων( άρθρο 4 ΑΝ 582/1968, άρθρο 3 Ν 547/1977)</t>
  </si>
  <si>
    <t>73.30.12</t>
  </si>
  <si>
    <t>Δικαιώματα ενταφιασμού</t>
  </si>
  <si>
    <t>73.30.12.0000</t>
  </si>
  <si>
    <t>73.30.14</t>
  </si>
  <si>
    <t>Τέλος ανακομιδής</t>
  </si>
  <si>
    <t>73.30.14.0000</t>
  </si>
  <si>
    <t>73.30.15</t>
  </si>
  <si>
    <t>Δικαιώματα απο την χρήση οστεοφυλακίων</t>
  </si>
  <si>
    <t>73.30.15.0000</t>
  </si>
  <si>
    <t>73.30.17</t>
  </si>
  <si>
    <t>Λοιπά έσοδα νεκροταφείων και ιερών ναών</t>
  </si>
  <si>
    <t>73.30.17.0000</t>
  </si>
  <si>
    <t>73.55</t>
  </si>
  <si>
    <t>Έσοδα από εκμετάλλευση εδάφους, υπεδάφους και θαλάσσης</t>
  </si>
  <si>
    <t>73.55.11</t>
  </si>
  <si>
    <t>Μισθώματα από αστικά ακίνητα (άρθρο 253 ΔΚΚ)</t>
  </si>
  <si>
    <t>73.55.11.0000</t>
  </si>
  <si>
    <t>73.55.13</t>
  </si>
  <si>
    <t>Μισθώματα καλλιεργήσιμης γης (άρθρο 255 ΔΚΚ)</t>
  </si>
  <si>
    <t>73.55.13.0000</t>
  </si>
  <si>
    <t>73.55.17</t>
  </si>
  <si>
    <t>Μισθώματα δασών και δασικών εκτάσεων (άρθρο 257 ΔΚΚ, άρθρο 39 Ν 998/79)</t>
  </si>
  <si>
    <t>73.55.17.0000</t>
  </si>
  <si>
    <t>73.55.22</t>
  </si>
  <si>
    <t>Δικαίωμα βοσκής (άρθρο 16 Ν.2130/93)</t>
  </si>
  <si>
    <t>73.55.22.0000</t>
  </si>
  <si>
    <t>Τέλη και δικαιώματα από εμποροπανηγύρεις, παζάρια και λαϊκές αγορές (άρθρο 19 ΒΔ 24/9-20/10/1958)</t>
  </si>
  <si>
    <t>73.55.25</t>
  </si>
  <si>
    <t>Δικαίωμα χρήσης δημοτικών και κοινοτικών κατοικιών (άρθρο 261 ΔΚΚ)</t>
  </si>
  <si>
    <t>73.55.25.0000</t>
  </si>
  <si>
    <t>73.55.29</t>
  </si>
  <si>
    <t>Λοιπά έσοδα από ακίνητα</t>
  </si>
  <si>
    <t>73.55.29.0000</t>
  </si>
  <si>
    <t>73.55.29.0001</t>
  </si>
  <si>
    <t>Έσοδα από αντάλλαγμα χρήσης και εκμετάλλευσης των εγκ/σεων που εποπτεύονται από το Γραφείο Πολιτισμού &amp; Τουρισμού του Δήμου Νάουσας και παραχωρρούνται προς χρήση (2014)</t>
  </si>
  <si>
    <t>73.56</t>
  </si>
  <si>
    <t>Έσοδα από προσφορά ψυχαγωγίας</t>
  </si>
  <si>
    <t>73.56.32</t>
  </si>
  <si>
    <t>Εισιτήρια θεάτρων, μουσείων κλπ</t>
  </si>
  <si>
    <t>73.56.32.0000</t>
  </si>
  <si>
    <t>Εισιτήρια λοιπά θεάτρων, μουσείων κλπ που δεν εντάσσονται στα παρακάτω</t>
  </si>
  <si>
    <t>73.56.32.0001</t>
  </si>
  <si>
    <t>Εισιτήρια από επισκέψεις στο Λαογραφικό Μουσείο</t>
  </si>
  <si>
    <t>73.56.32.0002</t>
  </si>
  <si>
    <t>Εισιτήρια από επισκέψεις στο Πάρκο Κυκλοφοριακής Αγωγής</t>
  </si>
  <si>
    <t>73.56.32.0003</t>
  </si>
  <si>
    <t>Εισιτήρια από επισκέψεις στη Σχολή Αριστοτέλους</t>
  </si>
  <si>
    <t>73.60</t>
  </si>
  <si>
    <t>Έσοδα για κάλυψη δαπανων παροχής υπηρεσιών για λογαριασμό τρίτων</t>
  </si>
  <si>
    <t>73.60.19</t>
  </si>
  <si>
    <t>Λοιπά έσοδα από δαπάνες πραγματοποιηθείσες για λογαρισμό τρίτων</t>
  </si>
  <si>
    <t>73.60.19.0000</t>
  </si>
  <si>
    <t>73.60.29</t>
  </si>
  <si>
    <t>73.60.29.0000</t>
  </si>
  <si>
    <t>74</t>
  </si>
  <si>
    <t xml:space="preserve">EΣOΔA AΠO EΠIXOPHΓHΣEIΣ </t>
  </si>
  <si>
    <t>74.00</t>
  </si>
  <si>
    <t>Εσοδα από επιχορηγησεις για λειτουργικές δαπάνες</t>
  </si>
  <si>
    <t>74.00.11</t>
  </si>
  <si>
    <t>ΚΑΠ για την κάλυψη γενικών αναγκών (άρθρο 25Ν.1828/89)</t>
  </si>
  <si>
    <t>74.00.11.0000</t>
  </si>
  <si>
    <t>74.00.11.0001</t>
  </si>
  <si>
    <t>ΕΣΟΔΑ Κ.Α.Π. ΓΙΑ ΣΑΤΑ</t>
  </si>
  <si>
    <t>74.00.14</t>
  </si>
  <si>
    <t>ΚΑΠ για την κάλυψη λειτουργικών αναγκών των σχολείων α/θμας και β/θμιας εκπαίδευσης(άρθρο 55 Ν.1946/91)</t>
  </si>
  <si>
    <t>74.00.14.0000</t>
  </si>
  <si>
    <t>74.00.19</t>
  </si>
  <si>
    <t>ΚΑΠ για λοιπούς σκοπούς (δεν περιλαμβάνονται πιστώσεις του ΠΔΕ)</t>
  </si>
  <si>
    <t>74.00.19.0001</t>
  </si>
  <si>
    <t>ΚΑΠ ΓΙΑ ΕΠΕΝΔΥΣΕΙΣ - ΕΡΓΑ  άρθρο 27.Ν.3576/09</t>
  </si>
  <si>
    <t>74.00.20</t>
  </si>
  <si>
    <t>Επισκευή και συντήρηση σχολικών κτιρίων (αρθρο 13 Ν.2880/2001)</t>
  </si>
  <si>
    <t>74.00.20.0000</t>
  </si>
  <si>
    <t>74.00.21</t>
  </si>
  <si>
    <t>Χορήγηση Προνοιακών Επιδομάτων Δήμου Νάουσας</t>
  </si>
  <si>
    <t>74.00.21.0000</t>
  </si>
  <si>
    <t>Κάλυψη Δαπάνης για την Χορήγηση Προνοιακών Επιδομάτων</t>
  </si>
  <si>
    <t>74.00.21.0001</t>
  </si>
  <si>
    <t>74.00.21.0002</t>
  </si>
  <si>
    <t>74.00.21.0003</t>
  </si>
  <si>
    <t>74.00.21.0004</t>
  </si>
  <si>
    <t>74.00.21.0005</t>
  </si>
  <si>
    <t>74.00.21.0006</t>
  </si>
  <si>
    <t>74.00.21.0007</t>
  </si>
  <si>
    <t>74.00.21.0008</t>
  </si>
  <si>
    <t>74.00.21.0009</t>
  </si>
  <si>
    <t>74.00.21.0010</t>
  </si>
  <si>
    <t>74.00.21.0013</t>
  </si>
  <si>
    <t>74.01</t>
  </si>
  <si>
    <t>Επιχορηγήσεις έκτακτες γαι κάλυψη λειτουργικών δαπανών</t>
  </si>
  <si>
    <t>74.01.13</t>
  </si>
  <si>
    <t>Έσοδα από προγραμματικές συμβάσεις για υλοποίηση τοπικών πολιτικών</t>
  </si>
  <si>
    <t>74.01.13.0001</t>
  </si>
  <si>
    <t>Έσοδα από το Σχέδιο σύμβασης συνεργασίας με την Ελληνική Εταιρία Αξιοποίησης - Ανακύκλωσης Α.Ε. (ΕΕΑΑ  Α.Ε.) για την Εναλλακτική διαχείριση δημοτικών αποβλήτων συσκευασιάς και τη λειτουργία του πρ/τος ανακύκλωσης Δ.Νάουας</t>
  </si>
  <si>
    <t>74.01.14</t>
  </si>
  <si>
    <t>Λοιπές Επιχορηγήσεις</t>
  </si>
  <si>
    <t>74.01.14.0000</t>
  </si>
  <si>
    <t>74.01.14.0001</t>
  </si>
  <si>
    <t>Επιχορηγήσεις για πυροπροστασία που προορίζονται για λειτουργικές δαπάνες</t>
  </si>
  <si>
    <t>74.01.14.0007</t>
  </si>
  <si>
    <t>Επιχορηγηση Δ39 για "ΚΑΛΥΨΗ ΔΑΠΑΝΗΣ ΜΙΣΘ/ΣΙΑΣ ΜΕΤΑΦ/ΝΟΥ ΠΡΟΣΩΠΙΚΟΥ ΑΠΟ ΕΙΝ (5/11/11 ΕΩΣ 31/12/12) και για Λοιπές Λειτουργ. Δαπάνες απο 1/1/12 εως 31/12/12.</t>
  </si>
  <si>
    <t>74.01.14.0009</t>
  </si>
  <si>
    <t>Επιχορήγηση ΟΑΕΔ για ασφαλιστικές εισφορές ωφελουμένων Προγράμματος Κοινωφελούς Χαρακτήρα</t>
  </si>
  <si>
    <t>74.01.14.0016</t>
  </si>
  <si>
    <t>Επιχορηγήσεις για εξόφληση ληξιπρόθεσμων υποχρεώσεων</t>
  </si>
  <si>
    <t>74.01.14.0018</t>
  </si>
  <si>
    <t>Επιχορήγηση από ΕΣΠΑ  για το "Innovation and Networkws Executive Agency (NEA) - χρηματικός μηχανισμός "Συνδέοντας την Ευρώπη" e - delivery</t>
  </si>
  <si>
    <t>74.01.14.0019</t>
  </si>
  <si>
    <t>Επιχορήγηση για εξόφληση δικαστικών αποφάσεων (ΑΚΣΙΑ)</t>
  </si>
  <si>
    <t>75</t>
  </si>
  <si>
    <t>EΣOΔA AΠO ΠAPEΠOMENEΣ AΣXOΛIEΣ ΚΑΙ  AΠO ΔΩΡΕΕΣ</t>
  </si>
  <si>
    <t>75.20</t>
  </si>
  <si>
    <t>Διάφορα Eσοδα</t>
  </si>
  <si>
    <t>75.20.00</t>
  </si>
  <si>
    <t>75.20.00.0000</t>
  </si>
  <si>
    <t>Διάφορα Eσοδα (ΑΠΕΡΓΙΑ)</t>
  </si>
  <si>
    <t>75.20.18</t>
  </si>
  <si>
    <t>Λοιπά τακτικά έσοδα που δεν εντάσσονται στις ανωτέρω τάξεις.</t>
  </si>
  <si>
    <t>75.20.18.0000</t>
  </si>
  <si>
    <t xml:space="preserve">Λοιπά τακτικά έσοδα που δεν εντάσσονται στις ανωτέρω τάξεις. </t>
  </si>
  <si>
    <t>75.20.24</t>
  </si>
  <si>
    <t>Έσοδα από την κατασκευή, επισκευή και συντήρηση οδών και πεζοδρομίων (άρθρο 47 Ν 2696/99, άρθρο 367 ΚΒΠΝ)</t>
  </si>
  <si>
    <t>75.20.24.0000</t>
  </si>
  <si>
    <t>75.20.93</t>
  </si>
  <si>
    <t>Εσοδα απο την πώληση αγαθών ή την παροχή υπηρεσιών</t>
  </si>
  <si>
    <t>75.20.93.0000</t>
  </si>
  <si>
    <t>76</t>
  </si>
  <si>
    <t>EΣOΔA KEΦAΛAIΩN</t>
  </si>
  <si>
    <t>76.00</t>
  </si>
  <si>
    <t>Tόκοι κεφαλαίων</t>
  </si>
  <si>
    <t>76.00.11</t>
  </si>
  <si>
    <t>Τόκοι χρηματικών καταθέσεων σε τράπεζες</t>
  </si>
  <si>
    <t>76.00.11.0000</t>
  </si>
  <si>
    <t>81</t>
  </si>
  <si>
    <t>EKTAKTA KAI ANOPΓANA AΠOTEΛEΣMATA</t>
  </si>
  <si>
    <t>81.00</t>
  </si>
  <si>
    <t>Eκτακτα και Aνόργανα έξοδα</t>
  </si>
  <si>
    <t>81.00.05</t>
  </si>
  <si>
    <t>Συναλλαγματικές διαφορές</t>
  </si>
  <si>
    <t>81.00.05.0000</t>
  </si>
  <si>
    <t>81.00.21</t>
  </si>
  <si>
    <t xml:space="preserve">Φορολογικά πρόστιμα και προσαυξήσεις χρήσης </t>
  </si>
  <si>
    <t>81.00.21.0000</t>
  </si>
  <si>
    <t>81.00.80</t>
  </si>
  <si>
    <t>Λοιπά έκτακτα και ανόργανα έξοδα</t>
  </si>
  <si>
    <t>81.00.80.0000</t>
  </si>
  <si>
    <t>81.00.99</t>
  </si>
  <si>
    <t>81.00.99.0000</t>
  </si>
  <si>
    <t>81.01</t>
  </si>
  <si>
    <t>Eκτακτα και Aνόργανα έσοδα</t>
  </si>
  <si>
    <t>81.01.05</t>
  </si>
  <si>
    <t>Aναλογούσες στη χρήση επιχορηγήσεις παγίων επενδύσεων</t>
  </si>
  <si>
    <t>81.01.05.0000</t>
  </si>
  <si>
    <t>Aναλωση στη χρήση επιχορηγήσεων παγίων</t>
  </si>
  <si>
    <t>81.01.99</t>
  </si>
  <si>
    <t>81.01.99.0000</t>
  </si>
  <si>
    <t>Λοιπά έκτακτα και ανόργανα έσοδα</t>
  </si>
  <si>
    <t>81.02</t>
  </si>
  <si>
    <t>Eκτακτες ζημίες</t>
  </si>
  <si>
    <t>81.02.06</t>
  </si>
  <si>
    <t>Zημίες από διαγραφή ανεπίδεκτες εισπράξεως απαιτήσεις</t>
  </si>
  <si>
    <t>81.02.06.0000</t>
  </si>
  <si>
    <t>82</t>
  </si>
  <si>
    <t>EΞOΔA KAI EΣOΔA ΠPOHΓOYMENΩN XPHΣEΩN</t>
  </si>
  <si>
    <t>82.00</t>
  </si>
  <si>
    <t>Eξοδα προηγουμένων χρήσεων (ΠΟΕ)</t>
  </si>
  <si>
    <t>82.00.06</t>
  </si>
  <si>
    <t>Eισφορές Aσφαλιστικών Tαμείων προηγουμένων χρήσεων</t>
  </si>
  <si>
    <t>82.00.06.0000</t>
  </si>
  <si>
    <t>82.00.14</t>
  </si>
  <si>
    <t>Φόροι-Τέλη προηγουμένων χρήσεων</t>
  </si>
  <si>
    <t>82.00.14.0000</t>
  </si>
  <si>
    <t>82.00.17</t>
  </si>
  <si>
    <t>Λοιπά έξοδα προηγουμένων χρήσεων</t>
  </si>
  <si>
    <t>82.00.17.0000</t>
  </si>
  <si>
    <t>82.00.17.0001</t>
  </si>
  <si>
    <t>Λοπά έξοδα προηγ.χρήσεων - ΕΡΓΑ</t>
  </si>
  <si>
    <t>82.01</t>
  </si>
  <si>
    <t xml:space="preserve">Έσοδα προηγούμενων χρήσεων </t>
  </si>
  <si>
    <t>82.01.00</t>
  </si>
  <si>
    <t>Τακτικά έσοδα παρελθόντων οικονομικών ετών που βεβαιώνονται&amp;εισπράττονται πρώτη φορά</t>
  </si>
  <si>
    <t>82.01.00.0011</t>
  </si>
  <si>
    <t>Τακτικά έσοδα από τέλη καθαριότητας και ηλεκτροφωτισμού</t>
  </si>
  <si>
    <t>82.01.00.0013</t>
  </si>
  <si>
    <t>Τακτικά έσοδα από τέλη και δικαιώματα άρδευσης</t>
  </si>
  <si>
    <t>82.01.00.0015</t>
  </si>
  <si>
    <t>Τακτικά έσοδα από τέλος ακίνητης περιουσίας</t>
  </si>
  <si>
    <t>82.01.00.0019</t>
  </si>
  <si>
    <t>Τακτικά έσοδα από λοιπά έσοδα</t>
  </si>
  <si>
    <t>82.01.01</t>
  </si>
  <si>
    <t>Έκτακτα έσοδα παρελθόντων οικον. ετών που βεβαιώνονται&amp;εισπράττονται για πρώτη φορά</t>
  </si>
  <si>
    <t>82.01.01.0011</t>
  </si>
  <si>
    <t>Έκτακτα γενικά έσοδα</t>
  </si>
  <si>
    <t>82.01.05</t>
  </si>
  <si>
    <t>Τέλη ακίνητης περιουσίας</t>
  </si>
  <si>
    <t>82.01.05.0000</t>
  </si>
  <si>
    <t>82.01.99</t>
  </si>
  <si>
    <t>Λοιπά έσοδα προηγούμενης χρήσης</t>
  </si>
  <si>
    <t>82.01.99.0000</t>
  </si>
  <si>
    <t>82.07</t>
  </si>
  <si>
    <t>Έσοδα από επιστροφές (αχρεωστήτως) καταβληθέντων</t>
  </si>
  <si>
    <t>82.07.03</t>
  </si>
  <si>
    <t>Λοιπές επιστροφές αχρεωστήτως καταβληθέντων</t>
  </si>
  <si>
    <t>82.07.03.0000</t>
  </si>
  <si>
    <t>83</t>
  </si>
  <si>
    <t>ΠPOBΛEΨEIΣ ΓIA EKTAKTOYΣ KINΔYNOYΣ</t>
  </si>
  <si>
    <t>83.11</t>
  </si>
  <si>
    <t xml:space="preserve">Προβλέψεις για επισφαλή δάνεια και  απαιτήσεις </t>
  </si>
  <si>
    <t>83.11.00</t>
  </si>
  <si>
    <t>83.11.00.0000</t>
  </si>
  <si>
    <t>84</t>
  </si>
  <si>
    <t>EΣOΔA AΠO ΠPOBΛEΨEIΣ ΠPOHΓOYMENΩN XPHΣEΩΝ</t>
  </si>
  <si>
    <t>84.01</t>
  </si>
  <si>
    <t>Έσοδα απο χρησιμοποιημένες προβλέψεις προηγουμένων χρήσεων</t>
  </si>
  <si>
    <t>84.01.12</t>
  </si>
  <si>
    <t>Aπό προβλέψεις για εξαιρετικούς κινδύνους και έκτακτα έξοδα</t>
  </si>
  <si>
    <t>84.01.12.0000</t>
  </si>
  <si>
    <t>88</t>
  </si>
  <si>
    <t>AΠOTEΛEΣMATA ΠPOΣ ΔIAΘEΣH</t>
  </si>
  <si>
    <t>88.06</t>
  </si>
  <si>
    <t>Διαφορές φορολογικού ελέγχου προηγούμενων χρήσεων</t>
  </si>
  <si>
    <t>88.06.00</t>
  </si>
  <si>
    <t>88.06.00.0000</t>
  </si>
  <si>
    <t>88.08</t>
  </si>
  <si>
    <t>88.08.00</t>
  </si>
  <si>
    <t>Φόρος εισοδήματος τρέχουσας χρήσης</t>
  </si>
  <si>
    <t>88.08.00.0000</t>
  </si>
  <si>
    <t>Φόρος εισοδήματος χρήσεως 2018</t>
  </si>
  <si>
    <t>..</t>
  </si>
  <si>
    <t>Σύνολα 1 βαθμού</t>
  </si>
  <si>
    <t>Σύνολα 2 βαθμού</t>
  </si>
  <si>
    <t>Σύνολα 3 βαθμού</t>
  </si>
  <si>
    <t>Σύνολα 4 βαθμού</t>
  </si>
  <si>
    <t>Κυκλοφορούν Ενεργητικό + Μεταβατικοί Λογαριασμοί Ενεργητικού (πλην των εξόδων επόμενων χρήσεων)</t>
  </si>
  <si>
    <t>=</t>
  </si>
  <si>
    <t>Βραχυπρόθεσμες Υποχρεώσεις + Μεταβατικοί Λογαριασμοί Παθητικού</t>
  </si>
  <si>
    <t>Χωρίς τις καταθέσεις και τις επισφαλείς απαιτήσεις: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</si>
</sst>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0.00\)"/>
  </numFmts>
  <fonts count="40">
    <font>
      <sz val="10"/>
      <name val="Times New Roman Greek"/>
    </font>
    <font>
      <sz val="11"/>
      <color theme="1"/>
      <name val="Calibri"/>
      <family val="2"/>
      <charset val="161"/>
      <scheme val="minor"/>
    </font>
    <font>
      <sz val="10"/>
      <name val="Times New Roman Greek"/>
    </font>
    <font>
      <sz val="10"/>
      <name val="Arial Greek"/>
      <charset val="161"/>
    </font>
    <font>
      <sz val="12"/>
      <name val="Calibri"/>
      <family val="2"/>
      <charset val="161"/>
      <scheme val="minor"/>
    </font>
    <font>
      <b/>
      <sz val="12"/>
      <name val="Calibri"/>
      <family val="2"/>
      <charset val="161"/>
      <scheme val="minor"/>
    </font>
    <font>
      <sz val="16"/>
      <name val="Arial"/>
      <family val="2"/>
      <charset val="161"/>
    </font>
    <font>
      <i/>
      <u/>
      <sz val="12"/>
      <name val="Calibri"/>
      <family val="2"/>
      <charset val="161"/>
      <scheme val="minor"/>
    </font>
    <font>
      <sz val="11"/>
      <color theme="0"/>
      <name val="Calibri"/>
      <family val="2"/>
      <charset val="161"/>
      <scheme val="minor"/>
    </font>
    <font>
      <sz val="12"/>
      <color theme="5" tint="-0.249977111117893"/>
      <name val="Calibri"/>
      <family val="2"/>
      <charset val="161"/>
      <scheme val="minor"/>
    </font>
    <font>
      <u/>
      <sz val="12"/>
      <name val="Calibri"/>
      <family val="2"/>
      <charset val="161"/>
    </font>
    <font>
      <sz val="12"/>
      <name val="Calibri"/>
      <family val="2"/>
      <charset val="161"/>
    </font>
    <font>
      <b/>
      <sz val="16"/>
      <name val="Calibri"/>
      <family val="2"/>
      <charset val="161"/>
      <scheme val="minor"/>
    </font>
    <font>
      <b/>
      <i/>
      <sz val="8"/>
      <color rgb="FFFF0000"/>
      <name val="Calibri"/>
      <family val="2"/>
      <charset val="161"/>
      <scheme val="minor"/>
    </font>
    <font>
      <b/>
      <sz val="10"/>
      <name val="Arial"/>
      <family val="2"/>
      <charset val="161"/>
    </font>
    <font>
      <i/>
      <sz val="12"/>
      <name val="Calibri"/>
      <family val="2"/>
      <charset val="161"/>
      <scheme val="minor"/>
    </font>
    <font>
      <sz val="26"/>
      <name val="Arial"/>
      <family val="2"/>
      <charset val="161"/>
    </font>
    <font>
      <sz val="10"/>
      <name val="Arial"/>
      <family val="2"/>
      <charset val="161"/>
    </font>
    <font>
      <sz val="10"/>
      <name val="Arial"/>
      <family val="2"/>
      <charset val="161"/>
    </font>
    <font>
      <sz val="10"/>
      <name val="Arial"/>
      <family val="2"/>
    </font>
    <font>
      <b/>
      <u/>
      <sz val="25"/>
      <name val="Arial"/>
      <family val="2"/>
      <charset val="161"/>
    </font>
    <font>
      <sz val="48"/>
      <color theme="0"/>
      <name val="Arial"/>
      <family val="2"/>
      <charset val="161"/>
    </font>
    <font>
      <sz val="35"/>
      <color theme="0"/>
      <name val="Arial"/>
      <family val="2"/>
      <charset val="161"/>
    </font>
    <font>
      <sz val="30"/>
      <color theme="0"/>
      <name val="Arial"/>
      <family val="2"/>
      <charset val="161"/>
    </font>
    <font>
      <b/>
      <sz val="25"/>
      <name val="Arial"/>
      <family val="2"/>
      <charset val="161"/>
    </font>
    <font>
      <sz val="25"/>
      <name val="Arial"/>
      <family val="2"/>
      <charset val="161"/>
    </font>
    <font>
      <b/>
      <i/>
      <sz val="25"/>
      <name val="Arial"/>
      <family val="2"/>
      <charset val="161"/>
    </font>
    <font>
      <b/>
      <sz val="25"/>
      <color rgb="FFFF0000"/>
      <name val="Arial"/>
      <family val="2"/>
      <charset val="161"/>
    </font>
    <font>
      <i/>
      <sz val="25"/>
      <name val="Arial"/>
      <family val="2"/>
      <charset val="161"/>
    </font>
    <font>
      <sz val="25"/>
      <name val="Calibri"/>
      <family val="2"/>
      <charset val="161"/>
    </font>
    <font>
      <b/>
      <u/>
      <sz val="32"/>
      <name val="Arial"/>
      <family val="2"/>
      <charset val="161"/>
    </font>
    <font>
      <b/>
      <u/>
      <sz val="30"/>
      <name val="Arial"/>
      <family val="2"/>
      <charset val="161"/>
    </font>
    <font>
      <b/>
      <sz val="30"/>
      <name val="Arial"/>
      <family val="2"/>
      <charset val="161"/>
    </font>
    <font>
      <u/>
      <sz val="30"/>
      <name val="Arial"/>
      <family val="2"/>
      <charset val="161"/>
    </font>
    <font>
      <sz val="30"/>
      <name val="Arial"/>
      <family val="2"/>
      <charset val="161"/>
    </font>
    <font>
      <sz val="25"/>
      <color rgb="FFFF0000"/>
      <name val="Arial"/>
      <family val="2"/>
      <charset val="161"/>
    </font>
    <font>
      <b/>
      <u/>
      <sz val="28"/>
      <name val="Arial"/>
      <family val="2"/>
      <charset val="161"/>
    </font>
    <font>
      <b/>
      <sz val="28"/>
      <name val="Arial"/>
      <family val="2"/>
      <charset val="161"/>
    </font>
    <font>
      <b/>
      <sz val="32"/>
      <name val="Arial"/>
      <family val="2"/>
      <charset val="161"/>
    </font>
    <font>
      <b/>
      <sz val="24"/>
      <name val="Arial"/>
      <family val="2"/>
      <charset val="161"/>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medium">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s>
  <cellStyleXfs count="8">
    <xf numFmtId="0" fontId="0" fillId="0" borderId="0"/>
    <xf numFmtId="0" fontId="3" fillId="0" borderId="0"/>
    <xf numFmtId="9" fontId="2" fillId="0" borderId="0" applyFont="0" applyFill="0" applyBorder="0" applyAlignment="0" applyProtection="0"/>
    <xf numFmtId="0" fontId="8" fillId="4" borderId="0" applyNumberFormat="0" applyBorder="0" applyAlignment="0" applyProtection="0"/>
    <xf numFmtId="0" fontId="1" fillId="5" borderId="0" applyNumberFormat="0" applyBorder="0" applyAlignment="0" applyProtection="0"/>
    <xf numFmtId="0" fontId="17" fillId="0" borderId="0"/>
    <xf numFmtId="0" fontId="18" fillId="0" borderId="0"/>
    <xf numFmtId="0" fontId="19" fillId="0" borderId="0"/>
  </cellStyleXfs>
  <cellXfs count="185">
    <xf numFmtId="0" fontId="0" fillId="0" borderId="0" xfId="0"/>
    <xf numFmtId="0" fontId="4" fillId="0" borderId="0" xfId="0" applyFont="1" applyAlignment="1">
      <alignment horizontal="center" wrapText="1"/>
    </xf>
    <xf numFmtId="4" fontId="4" fillId="0" borderId="0" xfId="0" applyNumberFormat="1" applyFont="1"/>
    <xf numFmtId="0" fontId="4" fillId="0" borderId="0" xfId="0" applyFont="1"/>
    <xf numFmtId="0" fontId="4" fillId="3" borderId="6" xfId="0" applyFont="1" applyFill="1" applyBorder="1" applyAlignment="1">
      <alignment horizontal="center" wrapText="1"/>
    </xf>
    <xf numFmtId="4" fontId="4" fillId="3" borderId="6" xfId="0" applyNumberFormat="1" applyFont="1" applyFill="1" applyBorder="1"/>
    <xf numFmtId="0" fontId="4" fillId="3" borderId="0" xfId="0" applyFont="1" applyFill="1" applyAlignment="1">
      <alignment horizontal="center" wrapText="1"/>
    </xf>
    <xf numFmtId="4" fontId="4" fillId="3" borderId="0" xfId="0" applyNumberFormat="1" applyFont="1" applyFill="1"/>
    <xf numFmtId="0" fontId="4" fillId="2" borderId="6" xfId="0" applyFont="1" applyFill="1" applyBorder="1" applyAlignment="1">
      <alignment horizontal="center" wrapText="1"/>
    </xf>
    <xf numFmtId="4" fontId="4" fillId="2" borderId="6" xfId="0" applyNumberFormat="1" applyFont="1" applyFill="1" applyBorder="1"/>
    <xf numFmtId="0" fontId="4" fillId="2" borderId="0" xfId="0" applyFont="1" applyFill="1" applyAlignment="1">
      <alignment horizontal="center" wrapText="1"/>
    </xf>
    <xf numFmtId="4" fontId="4" fillId="2" borderId="0" xfId="0" applyNumberFormat="1" applyFont="1" applyFill="1"/>
    <xf numFmtId="0" fontId="7" fillId="0" borderId="0" xfId="0" applyFont="1" applyAlignment="1">
      <alignment horizontal="left" wrapText="1"/>
    </xf>
    <xf numFmtId="0" fontId="5" fillId="0" borderId="0" xfId="1" applyFont="1" applyAlignment="1">
      <alignment horizontal="center" vertical="center"/>
    </xf>
    <xf numFmtId="0" fontId="4" fillId="0" borderId="0" xfId="0" applyFont="1" applyAlignment="1">
      <alignment vertical="center"/>
    </xf>
    <xf numFmtId="0" fontId="4" fillId="0" borderId="0" xfId="1" applyFont="1" applyAlignment="1">
      <alignment vertical="center"/>
    </xf>
    <xf numFmtId="0" fontId="5" fillId="0" borderId="0" xfId="1" applyFont="1" applyAlignment="1">
      <alignment vertical="center"/>
    </xf>
    <xf numFmtId="4" fontId="5" fillId="0" borderId="0" xfId="1" applyNumberFormat="1" applyFont="1" applyAlignment="1">
      <alignment horizontal="center" vertical="center"/>
    </xf>
    <xf numFmtId="4" fontId="4" fillId="0" borderId="0" xfId="1" applyNumberFormat="1" applyFont="1" applyAlignment="1">
      <alignment vertical="center"/>
    </xf>
    <xf numFmtId="0" fontId="4" fillId="0" borderId="6" xfId="1" applyFont="1" applyBorder="1" applyAlignment="1">
      <alignment horizontal="center" vertical="center" wrapText="1"/>
    </xf>
    <xf numFmtId="0" fontId="4" fillId="0" borderId="0" xfId="1" applyFont="1" applyAlignment="1">
      <alignment horizontal="center" vertical="center" wrapText="1"/>
    </xf>
    <xf numFmtId="4" fontId="4" fillId="0" borderId="0" xfId="0" applyNumberFormat="1" applyFont="1" applyAlignment="1">
      <alignment vertical="center"/>
    </xf>
    <xf numFmtId="0" fontId="4" fillId="0" borderId="0" xfId="1" applyFont="1" applyAlignment="1">
      <alignment vertical="center" wrapText="1"/>
    </xf>
    <xf numFmtId="9" fontId="4" fillId="0" borderId="0" xfId="2" applyFont="1" applyFill="1" applyAlignment="1">
      <alignment vertical="center"/>
    </xf>
    <xf numFmtId="4" fontId="4" fillId="0" borderId="6" xfId="1" applyNumberFormat="1" applyFont="1" applyBorder="1" applyAlignment="1">
      <alignment vertical="center"/>
    </xf>
    <xf numFmtId="0" fontId="9" fillId="0" borderId="0" xfId="0" applyFont="1" applyAlignment="1">
      <alignment vertical="center"/>
    </xf>
    <xf numFmtId="4" fontId="9" fillId="0" borderId="6" xfId="0" applyNumberFormat="1" applyFont="1" applyBorder="1" applyAlignment="1">
      <alignment vertical="center"/>
    </xf>
    <xf numFmtId="4" fontId="4" fillId="0" borderId="4" xfId="1" applyNumberFormat="1" applyFont="1" applyBorder="1" applyAlignment="1">
      <alignment vertical="center"/>
    </xf>
    <xf numFmtId="164" fontId="4" fillId="0" borderId="0" xfId="2" applyNumberFormat="1" applyFont="1" applyFill="1" applyAlignment="1">
      <alignment vertical="center"/>
    </xf>
    <xf numFmtId="0" fontId="9" fillId="0" borderId="0" xfId="1" applyFont="1" applyAlignment="1">
      <alignment vertical="center"/>
    </xf>
    <xf numFmtId="4" fontId="9" fillId="0" borderId="0" xfId="1" applyNumberFormat="1" applyFont="1" applyAlignment="1">
      <alignment vertical="center"/>
    </xf>
    <xf numFmtId="4" fontId="4" fillId="0" borderId="14" xfId="1" applyNumberFormat="1" applyFont="1" applyBorder="1" applyAlignment="1">
      <alignment vertical="center"/>
    </xf>
    <xf numFmtId="4" fontId="5" fillId="0" borderId="6" xfId="1" applyNumberFormat="1" applyFont="1" applyBorder="1" applyAlignment="1">
      <alignment vertical="center"/>
    </xf>
    <xf numFmtId="4" fontId="4" fillId="0" borderId="8" xfId="1" applyNumberFormat="1" applyFont="1" applyBorder="1" applyAlignment="1">
      <alignment vertical="center"/>
    </xf>
    <xf numFmtId="0" fontId="5" fillId="0" borderId="6" xfId="0" applyFont="1" applyBorder="1" applyAlignment="1">
      <alignment vertical="center"/>
    </xf>
    <xf numFmtId="4" fontId="4" fillId="0" borderId="6" xfId="0" applyNumberFormat="1" applyFont="1" applyBorder="1" applyAlignment="1">
      <alignment vertical="center"/>
    </xf>
    <xf numFmtId="0" fontId="4" fillId="0" borderId="6" xfId="0" applyFont="1" applyBorder="1" applyAlignment="1">
      <alignment vertical="center"/>
    </xf>
    <xf numFmtId="0" fontId="5" fillId="0" borderId="0" xfId="0" applyFont="1" applyAlignment="1">
      <alignment vertical="center"/>
    </xf>
    <xf numFmtId="4" fontId="5" fillId="0" borderId="8" xfId="0" applyNumberFormat="1" applyFont="1" applyBorder="1" applyAlignment="1">
      <alignment vertical="center"/>
    </xf>
    <xf numFmtId="4" fontId="5" fillId="0" borderId="7" xfId="0" applyNumberFormat="1" applyFont="1" applyBorder="1" applyAlignment="1">
      <alignment vertical="center"/>
    </xf>
    <xf numFmtId="4" fontId="13" fillId="0" borderId="0" xfId="0" applyNumberFormat="1" applyFont="1" applyAlignment="1">
      <alignment vertical="top"/>
    </xf>
    <xf numFmtId="4" fontId="4" fillId="0" borderId="0" xfId="1" applyNumberFormat="1" applyFont="1" applyAlignment="1">
      <alignment horizontal="right" vertical="center"/>
    </xf>
    <xf numFmtId="0" fontId="14" fillId="6" borderId="0" xfId="0" applyFont="1" applyFill="1"/>
    <xf numFmtId="4" fontId="14" fillId="6" borderId="0" xfId="0" applyNumberFormat="1" applyFont="1" applyFill="1"/>
    <xf numFmtId="0" fontId="14" fillId="7" borderId="0" xfId="0" applyFont="1" applyFill="1"/>
    <xf numFmtId="4" fontId="14" fillId="7" borderId="0" xfId="0" applyNumberFormat="1" applyFont="1" applyFill="1"/>
    <xf numFmtId="4" fontId="0" fillId="0" borderId="0" xfId="0" applyNumberFormat="1"/>
    <xf numFmtId="0" fontId="15" fillId="0" borderId="0" xfId="0" applyFont="1" applyAlignment="1">
      <alignment vertical="center"/>
    </xf>
    <xf numFmtId="4" fontId="15" fillId="0" borderId="0" xfId="0" applyNumberFormat="1" applyFont="1" applyAlignment="1">
      <alignment vertical="center"/>
    </xf>
    <xf numFmtId="4" fontId="15" fillId="0" borderId="8" xfId="0" applyNumberFormat="1" applyFont="1" applyBorder="1" applyAlignment="1">
      <alignment vertical="center"/>
    </xf>
    <xf numFmtId="0" fontId="25" fillId="0" borderId="0" xfId="4" applyFont="1" applyFill="1" applyBorder="1" applyAlignment="1">
      <alignment horizontal="center" vertical="center"/>
    </xf>
    <xf numFmtId="0" fontId="24" fillId="0" borderId="0" xfId="4" applyFont="1" applyFill="1" applyBorder="1" applyAlignment="1">
      <alignment horizontal="center" vertical="center"/>
    </xf>
    <xf numFmtId="0" fontId="24" fillId="0" borderId="2" xfId="4" applyFont="1" applyFill="1" applyBorder="1" applyAlignment="1">
      <alignment horizontal="center" vertical="center"/>
    </xf>
    <xf numFmtId="0" fontId="25" fillId="0" borderId="5" xfId="4" applyFont="1" applyFill="1" applyBorder="1" applyAlignment="1">
      <alignment horizontal="center" vertical="center"/>
    </xf>
    <xf numFmtId="0" fontId="24" fillId="0" borderId="17" xfId="4" applyFont="1" applyFill="1" applyBorder="1" applyAlignment="1">
      <alignment horizontal="center" vertical="center"/>
    </xf>
    <xf numFmtId="0" fontId="32" fillId="0" borderId="9" xfId="4" applyFont="1" applyFill="1" applyBorder="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4" fontId="6" fillId="0" borderId="0" xfId="0" applyNumberFormat="1" applyFont="1" applyAlignment="1">
      <alignment vertical="center"/>
    </xf>
    <xf numFmtId="0" fontId="6" fillId="0" borderId="0" xfId="0" applyFont="1" applyAlignment="1">
      <alignment horizontal="center" vertical="center"/>
    </xf>
    <xf numFmtId="0" fontId="16" fillId="0" borderId="0" xfId="0" applyFont="1" applyAlignment="1">
      <alignment vertical="center"/>
    </xf>
    <xf numFmtId="0" fontId="31" fillId="0" borderId="5" xfId="0" applyFont="1" applyBorder="1" applyAlignment="1">
      <alignment vertical="center"/>
    </xf>
    <xf numFmtId="0" fontId="31" fillId="0" borderId="0" xfId="0" applyFont="1" applyAlignment="1">
      <alignment vertical="center"/>
    </xf>
    <xf numFmtId="0" fontId="33" fillId="0" borderId="0" xfId="0" applyFont="1" applyAlignment="1">
      <alignment vertical="center" wrapText="1"/>
    </xf>
    <xf numFmtId="4" fontId="33" fillId="0" borderId="0" xfId="0" applyNumberFormat="1" applyFont="1" applyAlignment="1">
      <alignment vertical="center"/>
    </xf>
    <xf numFmtId="0" fontId="33" fillId="0" borderId="17" xfId="0" applyFont="1" applyBorder="1" applyAlignment="1">
      <alignment vertical="center"/>
    </xf>
    <xf numFmtId="0" fontId="33" fillId="0" borderId="0" xfId="0" applyFont="1" applyAlignment="1">
      <alignment vertical="center"/>
    </xf>
    <xf numFmtId="0" fontId="33" fillId="0" borderId="2" xfId="0" applyFont="1" applyBorder="1" applyAlignment="1">
      <alignment vertical="center"/>
    </xf>
    <xf numFmtId="0" fontId="25" fillId="0" borderId="5" xfId="0" applyFont="1" applyBorder="1" applyAlignment="1">
      <alignment vertical="center"/>
    </xf>
    <xf numFmtId="0" fontId="25" fillId="0" borderId="0" xfId="0" applyFont="1" applyAlignment="1">
      <alignment vertical="center"/>
    </xf>
    <xf numFmtId="0" fontId="25" fillId="0" borderId="0" xfId="0" applyFont="1" applyAlignment="1">
      <alignment vertical="center" wrapText="1"/>
    </xf>
    <xf numFmtId="4" fontId="20" fillId="0" borderId="0" xfId="0" applyNumberFormat="1" applyFont="1" applyAlignment="1">
      <alignment horizontal="center" vertical="center" wrapText="1"/>
    </xf>
    <xf numFmtId="4" fontId="24" fillId="0" borderId="0" xfId="0" applyNumberFormat="1" applyFont="1" applyAlignment="1">
      <alignment vertical="center"/>
    </xf>
    <xf numFmtId="4" fontId="24" fillId="0" borderId="0" xfId="0" applyNumberFormat="1" applyFont="1" applyAlignment="1">
      <alignment horizontal="center" vertical="center" wrapText="1"/>
    </xf>
    <xf numFmtId="0" fontId="25" fillId="0" borderId="17" xfId="0" applyFont="1" applyBorder="1" applyAlignment="1">
      <alignment vertical="center"/>
    </xf>
    <xf numFmtId="0" fontId="25" fillId="0" borderId="0" xfId="0" applyFont="1" applyAlignment="1">
      <alignment horizontal="center" vertical="center"/>
    </xf>
    <xf numFmtId="0" fontId="25" fillId="0" borderId="2" xfId="0" applyFont="1" applyBorder="1" applyAlignment="1">
      <alignment vertical="center"/>
    </xf>
    <xf numFmtId="4" fontId="24" fillId="0" borderId="6" xfId="0" applyNumberFormat="1" applyFont="1" applyBorder="1" applyAlignment="1">
      <alignment horizontal="center" vertical="center"/>
    </xf>
    <xf numFmtId="4" fontId="24" fillId="0" borderId="0" xfId="0" applyNumberFormat="1" applyFont="1" applyAlignment="1">
      <alignment horizontal="center" vertical="center"/>
    </xf>
    <xf numFmtId="4" fontId="25" fillId="0" borderId="0" xfId="0" applyNumberFormat="1" applyFont="1" applyAlignment="1">
      <alignment horizontal="center" vertical="center"/>
    </xf>
    <xf numFmtId="0" fontId="24" fillId="0" borderId="0" xfId="0" applyFont="1" applyAlignment="1">
      <alignment vertical="center"/>
    </xf>
    <xf numFmtId="0" fontId="24" fillId="0" borderId="0" xfId="0" applyFont="1" applyAlignment="1">
      <alignment horizontal="center" vertical="center"/>
    </xf>
    <xf numFmtId="4" fontId="25" fillId="0" borderId="0" xfId="0" applyNumberFormat="1" applyFont="1" applyAlignment="1">
      <alignment vertical="center"/>
    </xf>
    <xf numFmtId="0" fontId="24" fillId="0" borderId="5" xfId="0" applyFont="1" applyBorder="1" applyAlignment="1">
      <alignment vertical="center"/>
    </xf>
    <xf numFmtId="0" fontId="24" fillId="0" borderId="0" xfId="0" applyFont="1" applyAlignment="1">
      <alignment vertical="center" wrapText="1"/>
    </xf>
    <xf numFmtId="0" fontId="26" fillId="0" borderId="0" xfId="0" applyFont="1" applyAlignment="1">
      <alignment vertical="center"/>
    </xf>
    <xf numFmtId="4" fontId="25" fillId="0" borderId="7" xfId="0" applyNumberFormat="1" applyFont="1" applyBorder="1" applyAlignment="1">
      <alignment vertical="center"/>
    </xf>
    <xf numFmtId="4" fontId="25" fillId="0" borderId="7" xfId="0" applyNumberFormat="1" applyFont="1" applyBorder="1" applyAlignment="1">
      <alignment horizontal="right" vertical="center"/>
    </xf>
    <xf numFmtId="4" fontId="27" fillId="0" borderId="0" xfId="0" applyNumberFormat="1" applyFont="1" applyAlignment="1">
      <alignment vertical="center"/>
    </xf>
    <xf numFmtId="4" fontId="27" fillId="0" borderId="0" xfId="0" applyNumberFormat="1" applyFont="1" applyAlignment="1">
      <alignment horizontal="right" vertical="center"/>
    </xf>
    <xf numFmtId="4" fontId="25" fillId="0" borderId="0" xfId="0" applyNumberFormat="1" applyFont="1" applyAlignment="1">
      <alignment horizontal="right" vertical="center"/>
    </xf>
    <xf numFmtId="4" fontId="25" fillId="0" borderId="8" xfId="0" applyNumberFormat="1" applyFont="1" applyBorder="1" applyAlignment="1">
      <alignment vertical="center"/>
    </xf>
    <xf numFmtId="165" fontId="25" fillId="0" borderId="0" xfId="0" quotePrefix="1" applyNumberFormat="1" applyFont="1" applyAlignment="1">
      <alignment horizontal="right" vertical="center"/>
    </xf>
    <xf numFmtId="165" fontId="25" fillId="0" borderId="6" xfId="0" quotePrefix="1" applyNumberFormat="1" applyFont="1" applyBorder="1" applyAlignment="1">
      <alignment horizontal="right" vertical="center"/>
    </xf>
    <xf numFmtId="165" fontId="25" fillId="0" borderId="8" xfId="0" quotePrefix="1" applyNumberFormat="1" applyFont="1" applyBorder="1" applyAlignment="1">
      <alignment horizontal="right" vertical="center"/>
    </xf>
    <xf numFmtId="165" fontId="25" fillId="0" borderId="0" xfId="0" applyNumberFormat="1" applyFont="1" applyAlignment="1">
      <alignment vertical="center"/>
    </xf>
    <xf numFmtId="0" fontId="25" fillId="0" borderId="0" xfId="0" applyFont="1" applyAlignment="1">
      <alignment horizontal="left" vertical="center" wrapText="1"/>
    </xf>
    <xf numFmtId="0" fontId="25" fillId="0" borderId="0" xfId="0" applyFont="1" applyAlignment="1">
      <alignment horizontal="right" vertical="center"/>
    </xf>
    <xf numFmtId="4" fontId="25" fillId="0" borderId="9" xfId="0" applyNumberFormat="1" applyFont="1" applyBorder="1" applyAlignment="1">
      <alignment vertical="center"/>
    </xf>
    <xf numFmtId="0" fontId="25" fillId="0" borderId="0" xfId="0" applyFont="1" applyAlignment="1">
      <alignment horizontal="left" vertical="center"/>
    </xf>
    <xf numFmtId="4" fontId="35" fillId="0" borderId="0" xfId="0" applyNumberFormat="1" applyFont="1" applyAlignment="1">
      <alignment vertical="center"/>
    </xf>
    <xf numFmtId="0" fontId="35" fillId="0" borderId="0" xfId="0" applyFont="1" applyAlignment="1">
      <alignment vertical="center"/>
    </xf>
    <xf numFmtId="0" fontId="24" fillId="0" borderId="17" xfId="0" applyFont="1" applyBorder="1" applyAlignment="1">
      <alignment vertical="center"/>
    </xf>
    <xf numFmtId="0" fontId="24" fillId="0" borderId="2" xfId="0" applyFont="1" applyBorder="1" applyAlignment="1">
      <alignment vertical="center"/>
    </xf>
    <xf numFmtId="4" fontId="24" fillId="0" borderId="7" xfId="0" applyNumberFormat="1" applyFont="1" applyBorder="1" applyAlignment="1">
      <alignment vertical="center"/>
    </xf>
    <xf numFmtId="0" fontId="24" fillId="0" borderId="18" xfId="0" applyFont="1" applyBorder="1" applyAlignment="1">
      <alignment vertical="center"/>
    </xf>
    <xf numFmtId="0" fontId="24" fillId="0" borderId="7" xfId="0" applyFont="1" applyBorder="1" applyAlignment="1">
      <alignment vertical="center"/>
    </xf>
    <xf numFmtId="0" fontId="34" fillId="0" borderId="0" xfId="0" applyFont="1" applyAlignment="1">
      <alignment vertical="center"/>
    </xf>
    <xf numFmtId="4" fontId="20" fillId="0" borderId="0" xfId="0" applyNumberFormat="1" applyFont="1" applyAlignment="1">
      <alignment horizontal="right" vertical="center"/>
    </xf>
    <xf numFmtId="0" fontId="24" fillId="0" borderId="0" xfId="0" applyFont="1" applyAlignment="1">
      <alignment horizontal="left" vertical="center"/>
    </xf>
    <xf numFmtId="4" fontId="25" fillId="0" borderId="6" xfId="0" applyNumberFormat="1" applyFont="1" applyBorder="1" applyAlignment="1">
      <alignment vertical="center"/>
    </xf>
    <xf numFmtId="165" fontId="24" fillId="0" borderId="4" xfId="0" quotePrefix="1" applyNumberFormat="1" applyFont="1" applyBorder="1" applyAlignment="1">
      <alignment horizontal="right" vertical="center"/>
    </xf>
    <xf numFmtId="165" fontId="24" fillId="0" borderId="8" xfId="0" quotePrefix="1" applyNumberFormat="1" applyFont="1" applyBorder="1" applyAlignment="1">
      <alignment horizontal="right" vertical="center"/>
    </xf>
    <xf numFmtId="4" fontId="24" fillId="0" borderId="8" xfId="0" applyNumberFormat="1" applyFont="1" applyBorder="1" applyAlignment="1">
      <alignment vertical="center"/>
    </xf>
    <xf numFmtId="0" fontId="28" fillId="0" borderId="0" xfId="0" applyFont="1" applyAlignment="1">
      <alignment vertical="center"/>
    </xf>
    <xf numFmtId="0" fontId="25" fillId="0" borderId="11"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vertical="center" wrapText="1"/>
    </xf>
    <xf numFmtId="4" fontId="25" fillId="0" borderId="12" xfId="0" applyNumberFormat="1" applyFont="1" applyBorder="1" applyAlignment="1">
      <alignment vertical="center"/>
    </xf>
    <xf numFmtId="0" fontId="25" fillId="0" borderId="19" xfId="0" applyFont="1" applyBorder="1" applyAlignment="1">
      <alignment vertical="center"/>
    </xf>
    <xf numFmtId="0" fontId="25" fillId="0" borderId="12" xfId="0" applyFont="1" applyBorder="1" applyAlignment="1">
      <alignment horizontal="center" vertical="center"/>
    </xf>
    <xf numFmtId="0" fontId="25" fillId="0" borderId="13" xfId="0" applyFont="1" applyBorder="1" applyAlignment="1">
      <alignment vertical="center"/>
    </xf>
    <xf numFmtId="0" fontId="6" fillId="0" borderId="0" xfId="0" applyFont="1"/>
    <xf numFmtId="0" fontId="6" fillId="0" borderId="5" xfId="0" applyFont="1" applyBorder="1" applyAlignment="1">
      <alignment vertical="center"/>
    </xf>
    <xf numFmtId="0" fontId="6" fillId="0" borderId="2" xfId="0" applyFont="1" applyBorder="1" applyAlignment="1">
      <alignment vertical="center"/>
    </xf>
    <xf numFmtId="0" fontId="37" fillId="0" borderId="2"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vertical="center" wrapText="1"/>
    </xf>
    <xf numFmtId="4" fontId="6" fillId="0" borderId="12" xfId="0" applyNumberFormat="1" applyFont="1" applyBorder="1" applyAlignment="1">
      <alignment vertical="center"/>
    </xf>
    <xf numFmtId="0" fontId="6" fillId="0" borderId="12" xfId="0" applyFont="1" applyBorder="1" applyAlignment="1">
      <alignment horizontal="center" vertical="center"/>
    </xf>
    <xf numFmtId="0" fontId="6" fillId="0" borderId="13" xfId="0" applyFont="1" applyBorder="1" applyAlignment="1">
      <alignment vertical="center"/>
    </xf>
    <xf numFmtId="0" fontId="21" fillId="4" borderId="15" xfId="3" applyFont="1" applyBorder="1" applyAlignment="1">
      <alignment horizontal="center" vertical="center"/>
    </xf>
    <xf numFmtId="0" fontId="21" fillId="4" borderId="16" xfId="3" applyFont="1" applyBorder="1" applyAlignment="1">
      <alignment horizontal="center" vertical="center"/>
    </xf>
    <xf numFmtId="0" fontId="21" fillId="4" borderId="1" xfId="3" applyFont="1" applyBorder="1" applyAlignment="1">
      <alignment horizontal="center" vertical="center"/>
    </xf>
    <xf numFmtId="0" fontId="22" fillId="4" borderId="5" xfId="3" applyFont="1" applyBorder="1" applyAlignment="1">
      <alignment horizontal="center" vertical="center"/>
    </xf>
    <xf numFmtId="0" fontId="22" fillId="4" borderId="0" xfId="3" applyFont="1" applyBorder="1" applyAlignment="1">
      <alignment horizontal="center" vertical="center"/>
    </xf>
    <xf numFmtId="0" fontId="22" fillId="4" borderId="2" xfId="3" applyFont="1" applyBorder="1" applyAlignment="1">
      <alignment horizontal="center" vertical="center"/>
    </xf>
    <xf numFmtId="0" fontId="23" fillId="4" borderId="10" xfId="3" applyFont="1" applyBorder="1" applyAlignment="1">
      <alignment horizontal="center" vertical="center"/>
    </xf>
    <xf numFmtId="0" fontId="23" fillId="4" borderId="6" xfId="3" applyFont="1" applyBorder="1" applyAlignment="1">
      <alignment horizontal="center" vertical="center"/>
    </xf>
    <xf numFmtId="0" fontId="23" fillId="4" borderId="3" xfId="3" applyFont="1" applyBorder="1" applyAlignment="1">
      <alignment horizontal="center" vertical="center"/>
    </xf>
    <xf numFmtId="0" fontId="32" fillId="0" borderId="20" xfId="4" applyFont="1" applyFill="1" applyBorder="1" applyAlignment="1">
      <alignment horizontal="center" vertical="center"/>
    </xf>
    <xf numFmtId="0" fontId="32" fillId="0" borderId="9" xfId="4" applyFont="1" applyFill="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0" fillId="0" borderId="2" xfId="0" applyFont="1" applyBorder="1" applyAlignment="1">
      <alignment horizontal="center" vertical="center"/>
    </xf>
    <xf numFmtId="4" fontId="31" fillId="0" borderId="0" xfId="0" applyNumberFormat="1" applyFont="1" applyAlignment="1">
      <alignment horizontal="left" vertical="center"/>
    </xf>
    <xf numFmtId="4" fontId="20" fillId="0" borderId="0" xfId="0" applyNumberFormat="1" applyFont="1" applyAlignment="1">
      <alignment horizontal="center" vertical="center" wrapText="1"/>
    </xf>
    <xf numFmtId="0" fontId="24" fillId="0" borderId="5" xfId="0" applyFont="1" applyBorder="1" applyAlignment="1">
      <alignment horizontal="left" vertical="center"/>
    </xf>
    <xf numFmtId="0" fontId="24" fillId="0" borderId="0" xfId="0" applyFont="1" applyAlignment="1">
      <alignment horizontal="left" vertical="center"/>
    </xf>
    <xf numFmtId="0" fontId="32" fillId="0" borderId="21" xfId="4" applyFont="1" applyFill="1" applyBorder="1" applyAlignment="1">
      <alignment horizontal="center" vertical="center"/>
    </xf>
    <xf numFmtId="0" fontId="32" fillId="0" borderId="22" xfId="4" applyFont="1" applyFill="1" applyBorder="1" applyAlignment="1">
      <alignment horizontal="center" vertical="center"/>
    </xf>
    <xf numFmtId="0" fontId="25" fillId="0" borderId="0" xfId="0" applyFont="1" applyAlignment="1">
      <alignment horizontal="left" vertical="center"/>
    </xf>
    <xf numFmtId="0" fontId="24" fillId="0" borderId="0" xfId="0" applyFont="1" applyAlignment="1">
      <alignment horizontal="center" vertical="center"/>
    </xf>
    <xf numFmtId="4" fontId="20" fillId="0" borderId="0" xfId="0" applyNumberFormat="1" applyFont="1" applyAlignment="1">
      <alignment horizontal="right" vertical="center"/>
    </xf>
    <xf numFmtId="0" fontId="24" fillId="0" borderId="2" xfId="0" applyFont="1" applyBorder="1" applyAlignment="1">
      <alignment horizontal="center" vertical="center"/>
    </xf>
    <xf numFmtId="0" fontId="39" fillId="0" borderId="17" xfId="0" applyFont="1" applyBorder="1" applyAlignment="1">
      <alignment horizontal="center" vertical="center" wrapText="1"/>
    </xf>
    <xf numFmtId="0" fontId="39" fillId="0" borderId="0" xfId="0" applyFont="1" applyAlignment="1">
      <alignment horizontal="center" vertical="center" wrapText="1"/>
    </xf>
    <xf numFmtId="0" fontId="24" fillId="0" borderId="17" xfId="0" applyFont="1" applyBorder="1" applyAlignment="1">
      <alignment horizontal="left" vertical="center"/>
    </xf>
    <xf numFmtId="0" fontId="25" fillId="0" borderId="0" xfId="0" applyFont="1" applyAlignment="1">
      <alignment horizontal="center" vertical="center"/>
    </xf>
    <xf numFmtId="0" fontId="24" fillId="0" borderId="17" xfId="0" applyFont="1" applyBorder="1" applyAlignment="1">
      <alignment horizontal="center" vertical="center"/>
    </xf>
    <xf numFmtId="4" fontId="24" fillId="0" borderId="0" xfId="0" applyNumberFormat="1" applyFont="1" applyAlignment="1">
      <alignment horizontal="center" vertical="center"/>
    </xf>
    <xf numFmtId="4" fontId="24" fillId="0" borderId="2" xfId="0" applyNumberFormat="1" applyFont="1" applyBorder="1" applyAlignment="1">
      <alignment horizontal="center" vertical="center"/>
    </xf>
    <xf numFmtId="0" fontId="37" fillId="0" borderId="5" xfId="0" applyFont="1" applyBorder="1" applyAlignment="1">
      <alignment horizontal="center" vertical="center"/>
    </xf>
    <xf numFmtId="0" fontId="37" fillId="0" borderId="0" xfId="0" applyFont="1" applyAlignment="1">
      <alignment horizontal="center" vertical="center"/>
    </xf>
    <xf numFmtId="0" fontId="38" fillId="0" borderId="5" xfId="0" applyFont="1" applyBorder="1" applyAlignment="1">
      <alignment horizontal="center" vertical="center"/>
    </xf>
    <xf numFmtId="0" fontId="38" fillId="0" borderId="0" xfId="0" applyFont="1" applyAlignment="1">
      <alignment horizontal="center" vertical="center"/>
    </xf>
    <xf numFmtId="0" fontId="30" fillId="8" borderId="15" xfId="0" applyFont="1" applyFill="1" applyBorder="1" applyAlignment="1">
      <alignment horizontal="center" vertical="center"/>
    </xf>
    <xf numFmtId="0" fontId="30" fillId="8" borderId="16" xfId="0" applyFont="1" applyFill="1" applyBorder="1" applyAlignment="1">
      <alignment horizontal="center" vertical="center"/>
    </xf>
    <xf numFmtId="0" fontId="30" fillId="8" borderId="1" xfId="0" applyFont="1" applyFill="1" applyBorder="1" applyAlignment="1">
      <alignment horizontal="center" vertical="center"/>
    </xf>
    <xf numFmtId="0" fontId="36" fillId="8" borderId="5" xfId="0" applyFont="1" applyFill="1" applyBorder="1" applyAlignment="1">
      <alignment horizontal="center" vertical="center"/>
    </xf>
    <xf numFmtId="0" fontId="36" fillId="8" borderId="0" xfId="0" applyFont="1" applyFill="1" applyAlignment="1">
      <alignment horizontal="center" vertical="center"/>
    </xf>
    <xf numFmtId="0" fontId="36" fillId="8" borderId="2" xfId="0" applyFont="1" applyFill="1" applyBorder="1" applyAlignment="1">
      <alignment horizontal="center" vertical="center"/>
    </xf>
    <xf numFmtId="0" fontId="37" fillId="0" borderId="2" xfId="0" applyFont="1" applyBorder="1" applyAlignment="1">
      <alignment horizontal="center" vertical="center"/>
    </xf>
    <xf numFmtId="0" fontId="38" fillId="0" borderId="2" xfId="0" applyFont="1" applyBorder="1" applyAlignment="1">
      <alignment horizontal="center" vertical="center"/>
    </xf>
    <xf numFmtId="0" fontId="12" fillId="0" borderId="0" xfId="1" applyFont="1" applyAlignment="1">
      <alignment horizontal="center" vertical="center"/>
    </xf>
    <xf numFmtId="0" fontId="5" fillId="0" borderId="0" xfId="1" applyFont="1" applyAlignment="1">
      <alignment horizontal="center" vertical="center"/>
    </xf>
    <xf numFmtId="0" fontId="4" fillId="0" borderId="6" xfId="1" applyFont="1" applyBorder="1" applyAlignment="1">
      <alignment horizontal="center" vertical="center"/>
    </xf>
    <xf numFmtId="0" fontId="5" fillId="0" borderId="0" xfId="1" applyFont="1" applyAlignment="1">
      <alignment horizontal="right" vertical="center"/>
    </xf>
    <xf numFmtId="0" fontId="4" fillId="2" borderId="0" xfId="0" quotePrefix="1" applyFont="1" applyFill="1" applyAlignment="1">
      <alignment horizontal="center" vertical="center"/>
    </xf>
    <xf numFmtId="0" fontId="4" fillId="2" borderId="0" xfId="0" applyFont="1" applyFill="1" applyAlignment="1">
      <alignment horizontal="center" vertical="center"/>
    </xf>
    <xf numFmtId="4" fontId="4" fillId="2" borderId="0" xfId="0" applyNumberFormat="1" applyFont="1" applyFill="1" applyAlignment="1">
      <alignment horizontal="center" vertical="center"/>
    </xf>
    <xf numFmtId="0" fontId="4" fillId="3" borderId="0" xfId="0" quotePrefix="1" applyFont="1" applyFill="1" applyAlignment="1">
      <alignment horizontal="center" vertical="center"/>
    </xf>
    <xf numFmtId="0" fontId="4" fillId="3" borderId="0" xfId="0" applyFont="1" applyFill="1" applyAlignment="1">
      <alignment horizontal="center" vertical="center"/>
    </xf>
    <xf numFmtId="4" fontId="4" fillId="3" borderId="0" xfId="0" applyNumberFormat="1" applyFont="1" applyFill="1" applyAlignment="1">
      <alignment horizontal="center" vertical="center"/>
    </xf>
  </cellXfs>
  <cellStyles count="8">
    <cellStyle name="60% - Έμφαση1" xfId="4" builtinId="32"/>
    <cellStyle name="Έμφαση1" xfId="3" builtinId="29"/>
    <cellStyle name="Κανονικό" xfId="0" builtinId="0"/>
    <cellStyle name="Κανονικό 2" xfId="1" xr:uid="{00000000-0005-0000-0000-000003000000}"/>
    <cellStyle name="Κανονικό 2 2" xfId="6" xr:uid="{114B0D53-221F-460C-935E-D7AC249BB89C}"/>
    <cellStyle name="Κανονικό 3" xfId="7" xr:uid="{A47CA045-20C8-44F4-B034-9D90BDA30BB2}"/>
    <cellStyle name="Κανονικό 4" xfId="5" xr:uid="{A59C0044-D244-4FBA-920F-25EE5B9ECE61}"/>
    <cellStyle name="Ποσοστό" xfId="2" builtinId="5"/>
  </cellStyles>
  <dxfs count="0"/>
  <tableStyles count="0" defaultTableStyle="TableStyleMedium9" defaultPivotStyle="PivotStyleLight16"/>
  <colors>
    <mruColors>
      <color rgb="FF7D14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6601231</xdr:colOff>
      <xdr:row>3</xdr:row>
      <xdr:rowOff>722436</xdr:rowOff>
    </xdr:to>
    <xdr:pic>
      <xdr:nvPicPr>
        <xdr:cNvPr id="5" name="Εικόνα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422" b="16025"/>
        <a:stretch/>
      </xdr:blipFill>
      <xdr:spPr>
        <a:xfrm>
          <a:off x="0" y="0"/>
          <a:ext cx="7495309" cy="2232580"/>
        </a:xfrm>
        <a:prstGeom prst="rect">
          <a:avLst/>
        </a:prstGeom>
      </xdr:spPr>
    </xdr:pic>
    <xdr:clientData/>
  </xdr:twoCellAnchor>
  <xdr:twoCellAnchor editAs="oneCell">
    <xdr:from>
      <xdr:col>1</xdr:col>
      <xdr:colOff>0</xdr:colOff>
      <xdr:row>1</xdr:row>
      <xdr:rowOff>0</xdr:rowOff>
    </xdr:from>
    <xdr:to>
      <xdr:col>3</xdr:col>
      <xdr:colOff>6601231</xdr:colOff>
      <xdr:row>3</xdr:row>
      <xdr:rowOff>722436</xdr:rowOff>
    </xdr:to>
    <xdr:pic>
      <xdr:nvPicPr>
        <xdr:cNvPr id="4" name="Εικόνα 3">
          <a:extLst>
            <a:ext uri="{FF2B5EF4-FFF2-40B4-BE49-F238E27FC236}">
              <a16:creationId xmlns:a16="http://schemas.microsoft.com/office/drawing/2014/main" id="{C34D3576-E4B0-4EB3-B48F-216A51F92B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2422" b="16025"/>
        <a:stretch/>
      </xdr:blipFill>
      <xdr:spPr>
        <a:xfrm>
          <a:off x="640080" y="266700"/>
          <a:ext cx="7515631" cy="2231196"/>
        </a:xfrm>
        <a:prstGeom prst="rect">
          <a:avLst/>
        </a:prstGeom>
      </xdr:spPr>
    </xdr:pic>
    <xdr:clientData/>
  </xdr:twoCellAnchor>
  <xdr:twoCellAnchor>
    <xdr:from>
      <xdr:col>1</xdr:col>
      <xdr:colOff>138544</xdr:colOff>
      <xdr:row>107</xdr:row>
      <xdr:rowOff>34636</xdr:rowOff>
    </xdr:from>
    <xdr:to>
      <xdr:col>23</xdr:col>
      <xdr:colOff>69271</xdr:colOff>
      <xdr:row>206</xdr:row>
      <xdr:rowOff>0</xdr:rowOff>
    </xdr:to>
    <xdr:sp macro="" textlink="">
      <xdr:nvSpPr>
        <xdr:cNvPr id="2" name="Rectangle 7">
          <a:extLst>
            <a:ext uri="{FF2B5EF4-FFF2-40B4-BE49-F238E27FC236}">
              <a16:creationId xmlns:a16="http://schemas.microsoft.com/office/drawing/2014/main" id="{092BE80B-7A30-4729-A8FC-254859080E97}"/>
            </a:ext>
          </a:extLst>
        </xdr:cNvPr>
        <xdr:cNvSpPr>
          <a:spLocks noChangeArrowheads="1"/>
        </xdr:cNvSpPr>
      </xdr:nvSpPr>
      <xdr:spPr bwMode="auto">
        <a:xfrm>
          <a:off x="786244" y="45773686"/>
          <a:ext cx="41669277" cy="25568564"/>
        </a:xfrm>
        <a:prstGeom prst="rect">
          <a:avLst/>
        </a:prstGeom>
        <a:solidFill>
          <a:sysClr val="window" lastClr="FFFFFF"/>
        </a:solidFill>
        <a:ln w="28575">
          <a:noFill/>
          <a:miter lim="800000"/>
          <a:headEnd/>
          <a:tailEnd/>
        </a:ln>
      </xdr:spPr>
      <xdr:txBody>
        <a:bodyPr/>
        <a:lstStyle/>
        <a:p>
          <a:pPr algn="just"/>
          <a:r>
            <a:rPr lang="el-GR" sz="2800" b="1" u="sng">
              <a:effectLst/>
              <a:latin typeface="Arial" panose="020B0604020202020204" pitchFamily="34" charset="0"/>
              <a:ea typeface="+mn-ea"/>
              <a:cs typeface="Arial" panose="020B0604020202020204" pitchFamily="34" charset="0"/>
            </a:rPr>
            <a:t>Έκθεση Ελέγχου επί των Οικονομικών Καταστάσεων</a:t>
          </a:r>
          <a:endParaRPr lang="el-GR" sz="2800">
            <a:effectLst/>
            <a:latin typeface="Arial" panose="020B0604020202020204" pitchFamily="34" charset="0"/>
            <a:ea typeface="+mn-ea"/>
            <a:cs typeface="Arial" panose="020B0604020202020204" pitchFamily="34" charset="0"/>
          </a:endParaRPr>
        </a:p>
        <a:p>
          <a:pPr algn="just"/>
          <a:endParaRPr lang="el-GR" sz="1500" b="1">
            <a:effectLst/>
            <a:latin typeface="Arial" panose="020B0604020202020204" pitchFamily="34" charset="0"/>
            <a:ea typeface="+mn-ea"/>
            <a:cs typeface="Arial" panose="020B0604020202020204" pitchFamily="34" charset="0"/>
          </a:endParaRPr>
        </a:p>
        <a:p>
          <a:pPr algn="just"/>
          <a:r>
            <a:rPr lang="el-GR" sz="2800" b="1">
              <a:effectLst/>
              <a:latin typeface="Arial" panose="020B0604020202020204" pitchFamily="34" charset="0"/>
              <a:ea typeface="+mn-ea"/>
              <a:cs typeface="Arial" panose="020B0604020202020204" pitchFamily="34" charset="0"/>
            </a:rPr>
            <a:t>Γνώμη με επιφύλαξη </a:t>
          </a:r>
          <a:endParaRPr lang="el-GR" sz="2800">
            <a:effectLst/>
            <a:latin typeface="Arial" panose="020B0604020202020204" pitchFamily="34" charset="0"/>
            <a:ea typeface="+mn-ea"/>
            <a:cs typeface="Arial" panose="020B0604020202020204" pitchFamily="34" charset="0"/>
          </a:endParaRPr>
        </a:p>
        <a:p>
          <a:pPr algn="just"/>
          <a:r>
            <a:rPr lang="el-GR" sz="2800">
              <a:effectLst/>
              <a:latin typeface="Arial" panose="020B0604020202020204" pitchFamily="34" charset="0"/>
              <a:ea typeface="+mn-ea"/>
              <a:cs typeface="Arial" panose="020B0604020202020204" pitchFamily="34" charset="0"/>
            </a:rPr>
            <a:t>Έχουμε ελέγξει τις συνημμένες οικονομικές καταστάσεις του Δήμου Ηρωικής Πόλης Νάουσας, οι οποίες αποτελούνται από τον ισολογισμό της 31ης Δεκεμβρίου 2022, την κατάσταση αποτελεσμάτων και τον πίνακα διάθεσης αποτελεσμάτων, της χρήσεως που έληξε την ημερομηνία αυτή, καθώς και το σχετικό προσάρτημα.</a:t>
          </a:r>
        </a:p>
        <a:p>
          <a:pPr algn="just"/>
          <a:r>
            <a:rPr lang="el-GR" sz="2800">
              <a:effectLst/>
              <a:latin typeface="Arial" panose="020B0604020202020204" pitchFamily="34" charset="0"/>
              <a:ea typeface="+mn-ea"/>
              <a:cs typeface="Arial" panose="020B0604020202020204" pitchFamily="34" charset="0"/>
            </a:rPr>
            <a:t>Κατά τη γνώμη μας, εκτός από τις επιπτώσεις των θεμάτων που μνημονεύονται στην παράγραφο της έκθεσής μας “Βάση για γνώμη με επιφύλαξη”, οι συνημμένες οικονομικές καταστάσεις παρουσιάζουν εύλογα, από κάθε ουσιώδη άποψη, την οικονομική θέση του Δήμου Ηρωικής Πόλης Νάουσας κατά την 31η Δεκεμβρίου 2022, και τη χρηματοοικονομική του επίδοση για τη χρήση που έληξε την ημερομηνία αυτή, σύμφωνα με τις ισχύουσες διατάξεις του Π.Δ. 315/1999 "Κλαδικό Λογιστικό Σχέδιο Οργανισμών Τοπικής Αυτοδιοίκησης".</a:t>
          </a:r>
        </a:p>
        <a:p>
          <a:pPr algn="just"/>
          <a:endParaRPr lang="el-GR" sz="1500">
            <a:effectLst/>
            <a:latin typeface="Arial" panose="020B0604020202020204" pitchFamily="34" charset="0"/>
            <a:ea typeface="+mn-ea"/>
            <a:cs typeface="Arial" panose="020B0604020202020204" pitchFamily="34" charset="0"/>
          </a:endParaRPr>
        </a:p>
        <a:p>
          <a:pPr algn="just"/>
          <a:r>
            <a:rPr lang="el-GR" sz="2800" b="1">
              <a:effectLst/>
              <a:latin typeface="Arial" panose="020B0604020202020204" pitchFamily="34" charset="0"/>
              <a:ea typeface="+mn-ea"/>
              <a:cs typeface="Arial" panose="020B0604020202020204" pitchFamily="34" charset="0"/>
            </a:rPr>
            <a:t>Βάση για γνώμη με επιφύλαξη </a:t>
          </a:r>
          <a:endParaRPr lang="el-GR" sz="2800">
            <a:effectLst/>
            <a:latin typeface="Arial" panose="020B0604020202020204" pitchFamily="34" charset="0"/>
            <a:ea typeface="+mn-ea"/>
            <a:cs typeface="Arial" panose="020B0604020202020204" pitchFamily="34" charset="0"/>
          </a:endParaRPr>
        </a:p>
        <a:p>
          <a:pPr algn="just"/>
          <a:r>
            <a:rPr lang="el-GR" sz="2800">
              <a:effectLst/>
              <a:latin typeface="Arial" panose="020B0604020202020204" pitchFamily="34" charset="0"/>
              <a:ea typeface="+mn-ea"/>
              <a:cs typeface="Arial" panose="020B0604020202020204" pitchFamily="34" charset="0"/>
            </a:rPr>
            <a:t>Από τον έλεγχό μας προέκυψαν τα εξής:</a:t>
          </a:r>
        </a:p>
        <a:p>
          <a:pPr algn="just"/>
          <a:r>
            <a:rPr lang="el-GR" sz="2800" b="1">
              <a:effectLst/>
              <a:latin typeface="Arial" panose="020B0604020202020204" pitchFamily="34" charset="0"/>
              <a:ea typeface="+mn-ea"/>
              <a:cs typeface="Arial" panose="020B0604020202020204" pitchFamily="34" charset="0"/>
            </a:rPr>
            <a:t>1.</a:t>
          </a:r>
          <a:r>
            <a:rPr lang="el-GR" sz="2800">
              <a:effectLst/>
              <a:latin typeface="Arial" panose="020B0604020202020204" pitchFamily="34" charset="0"/>
              <a:ea typeface="+mn-ea"/>
              <a:cs typeface="Arial" panose="020B0604020202020204" pitchFamily="34" charset="0"/>
            </a:rPr>
            <a:t> Στο λογαριασμό Γ-ΙΙΙ-1α του Ενεργητικού «Συμμετοχές σε Δημοτικές επιχειρήσεις», περιλαμβάνεται και η αξία κτήσεως συμμετοχής του Δήμου σε δύο υπό εκκαθάριση δημοτικές επιχειρήσεις, συνολικού ποσού ευρώ 5,5 εκατ. περίπου για τις οποίες, μέχρι τη σύνταξη της παρούσας Έκθεσης, εκκρεμούν οι αποφάσεις αποδοχής των Ισολογισμών Λήξης Εκκαθάρισης αυτών μετά των σχετικών Εκθέσεων των Εκκαθαριστών από το Δημοτικό Συμβούλιο του Δήμου. Εξαιτίας του γεγονότος αυτού, διατηρούμε επιφύλαξη για την ορθή αποτίμηση των συμμετοχών αυτών καθώς και για τις ενδεχόμενες επιπτώσεις που θα επέλθουν στα αποτελέσματα της κλειόμενης καθώς και των προηγούμενων χρήσεων και κατ’ επέκταση στα ίδια κεφάλαια του Δήμου, από τον προσδιορισμό του ύψους των υποχρεώσεών το οποίο θα προκύψει από το τελικό προϊόν της εκκαθάρισης που θα αναληφθεί από το Δημοτικό Συμβούλιο.</a:t>
          </a:r>
        </a:p>
        <a:p>
          <a:pPr algn="just"/>
          <a:r>
            <a:rPr lang="el-GR" sz="2800">
              <a:effectLst/>
              <a:latin typeface="Arial" panose="020B0604020202020204" pitchFamily="34" charset="0"/>
              <a:ea typeface="+mn-ea"/>
              <a:cs typeface="Arial" panose="020B0604020202020204" pitchFamily="34" charset="0"/>
            </a:rPr>
            <a:t>Επιπροσθέτως, δεν έχουν απεικονιστεί στα βιβλία του Δήμου, υποχρεώσεις  των επιχειρήσεων αυτών οι οποίες έχουν ήδη αναληφθεί σε προηγούμενες χρήσεις με αποφάσεις Δημοτικού Συμβουλίου, το ύψος των οποίων ανέρχεται σε € 381.782,55 καθώς επίσης δε διενεργήθηκε πρόβλεψη ύψους € 74.084,19 σε βάρος των αποτελεσμάτων χρήσης, για υποχρεώσεις προς προμηθευτές της μίας εκ των δύο επιχειρήσεων που καλύφθηκαν από τον Δήμο εντός της επόμενης χρήσης. Συνέπεια των παραπάνω λογιστικών χειρισμών είναι οι λογαριασμοί προβλέψεων και βραχυπρόθεσμων υποχρεώσεων να εμφανίζονται μειωμένοι κατά € 74.084,19 και  € 381.782,55 αντίστοιχα, τα αποτελέσματα της παρούσας και προηγούμενων χρήσεων κατά € 74.084,19 και € 381.782,55 αντίστοιχα και τα Ίδια Κεφάλαια του Δήμου να εμφανίζονται αυξημένα κατά € 455.866,74.</a:t>
          </a:r>
        </a:p>
        <a:p>
          <a:pPr algn="just"/>
          <a:r>
            <a:rPr lang="el-GR" sz="2800" b="1">
              <a:effectLst/>
              <a:latin typeface="Arial" panose="020B0604020202020204" pitchFamily="34" charset="0"/>
              <a:ea typeface="+mn-ea"/>
              <a:cs typeface="Arial" panose="020B0604020202020204" pitchFamily="34" charset="0"/>
            </a:rPr>
            <a:t>2.</a:t>
          </a:r>
          <a:r>
            <a:rPr lang="el-GR" sz="2800">
              <a:effectLst/>
              <a:latin typeface="Arial" panose="020B0604020202020204" pitchFamily="34" charset="0"/>
              <a:ea typeface="+mn-ea"/>
              <a:cs typeface="Arial" panose="020B0604020202020204" pitchFamily="34" charset="0"/>
            </a:rPr>
            <a:t> Ο Δήμος κατά παγία τακτική δεν παρακολουθεί τα αναλώσιμα, τα ανταλλακτικά και τα πάσης φύσεως αποθέματα σε λογιστική - διαχειριστική αποθήκη και δεν προβαίνει σε απογραφή και αποτίμηση των τελικών αποθεμάτων στο τέλος κάθε χρήσης. Λόγω έλλειψης επαρκών και αξιόπιστων στοιχείων στο λογιστικό - διαχειριστικό κύκλωμα των αποθεμάτων, δεν μπορούμε να επιβεβαιώσουμε την ακρίβεια των αναλώσεων των αποθεμάτων που έχουν επιβαρύνει τα αποτελέσματα της χρήσης 2022, καθώς και την ορθότητα της μη διενέργειας απογραφής και αποτίμησης των τελικών αποθεμάτων της 31/12/2022.</a:t>
          </a:r>
        </a:p>
        <a:p>
          <a:pPr algn="just"/>
          <a:r>
            <a:rPr lang="el-GR" sz="2800" b="1">
              <a:effectLst/>
              <a:latin typeface="Arial" panose="020B0604020202020204" pitchFamily="34" charset="0"/>
              <a:ea typeface="+mn-ea"/>
              <a:cs typeface="Arial" panose="020B0604020202020204" pitchFamily="34" charset="0"/>
            </a:rPr>
            <a:t>3.</a:t>
          </a:r>
          <a:r>
            <a:rPr lang="el-GR" sz="2800">
              <a:effectLst/>
              <a:latin typeface="Arial" panose="020B0604020202020204" pitchFamily="34" charset="0"/>
              <a:ea typeface="+mn-ea"/>
              <a:cs typeface="Arial" panose="020B0604020202020204" pitchFamily="34" charset="0"/>
            </a:rPr>
            <a:t> Στο λογαριασμό ενεργητικού Δ-ΙΙ-1 «Απαιτήσεις από πώληση αγαθών και υπηρεσιών», περιλαμβάνονται, πέραν των απαιτήσεων που καλύπτονται από τις σχηματισμένες προβλέψεις, και άλλες καθυστερημένες από προηγούμενες χρήσεις απαιτήσεις € 1.975 χιλ. περίπου, για τις οποίες δεν έχει σχηματισθεί πρόβλεψη για ενδεχόμενη απώλεια από τη μη είσπραξη μέρους αυτών. Από τα υπάρχοντα στοιχεία δεν είναι δυνατό να προσδιοριστεί το μέγεθος της επισφάλειας που ενδέχεται να προκύψει. Λόγω της σημαντικής χρονικής καθυστέρησης είσπραξης των εν λόγω απαιτήσεων, διατηρούμε επιφύλαξη ως προς το ύψος του ποσού που πρόκειται να εισπραχθεί, αλλά και ως προς το χρόνο εισπράξεώς τους.</a:t>
          </a:r>
        </a:p>
        <a:p>
          <a:pPr algn="just"/>
          <a:r>
            <a:rPr lang="el-GR" sz="2800" b="1">
              <a:effectLst/>
              <a:latin typeface="Arial" panose="020B0604020202020204" pitchFamily="34" charset="0"/>
              <a:ea typeface="+mn-ea"/>
              <a:cs typeface="Arial" panose="020B0604020202020204" pitchFamily="34" charset="0"/>
            </a:rPr>
            <a:t>4.</a:t>
          </a:r>
          <a:r>
            <a:rPr lang="el-GR" sz="2800">
              <a:effectLst/>
              <a:latin typeface="Arial" panose="020B0604020202020204" pitchFamily="34" charset="0"/>
              <a:ea typeface="+mn-ea"/>
              <a:cs typeface="Arial" panose="020B0604020202020204" pitchFamily="34" charset="0"/>
            </a:rPr>
            <a:t> Ο Δήμος, σε προηγούμενες χρήσεις μέχρι και σήμερα, επιβαρύνθηκε με δαπάνες που αφορούν δημοτική επιχείρηση συνολικού ποσού ευρώ 2,173 εκατ., χωρίς η υποχρέωση αυτή να καλύπτεται από σχετική συμφωνία ή απόφαση αρμόδιου οργάνου και ως εκ τούτου δεν έχει βεβαιώσει, όπως θα έπρεπε, ισόποσα έσοδα σε βάρος της Δημοτικής Επιχείρησης. Λόγω του γεγονότος αυτού, δεν απεικονίζονται στο ενεργητικό του Δήμου απαιτήσεις αξίας ευρώ 2,173 εκατ., η καθαρή του θέση εμφανίζεται μειωμένη κατά ευρώ 2,173 εκατ. και τα αποτελέσματα της παρούσας χρήσεως 2022 και των προηγούμενων εμφανίζονται μειωμένα κατά ευρώ 333 χιλ. και ευρώ 1,84 εκατ. αντίστοιχα.</a:t>
          </a:r>
        </a:p>
        <a:p>
          <a:pPr algn="just"/>
          <a:r>
            <a:rPr lang="el-GR" sz="2800" b="1">
              <a:effectLst/>
              <a:latin typeface="Arial" panose="020B0604020202020204" pitchFamily="34" charset="0"/>
              <a:ea typeface="+mn-ea"/>
              <a:cs typeface="Arial" panose="020B0604020202020204" pitchFamily="34" charset="0"/>
            </a:rPr>
            <a:t>5.</a:t>
          </a:r>
          <a:r>
            <a:rPr lang="el-GR" sz="2800">
              <a:effectLst/>
              <a:latin typeface="Arial" panose="020B0604020202020204" pitchFamily="34" charset="0"/>
              <a:ea typeface="+mn-ea"/>
              <a:cs typeface="Arial" panose="020B0604020202020204" pitchFamily="34" charset="0"/>
            </a:rPr>
            <a:t> Οι φορολογικές υποχρεώσεις του Δήμου από τη χρήση 2015 και μετά, δεν έχουν εξεταστεί από τις φορολογικές αρχές μέχρι σήμερα, με συνέπεια να μη θεωρούνται οριστικοποιημένες. Ο Δήμος δεν έχει προβεί σε εκτίμηση των πρόσθετων φόρων και των προσαυξήσεων που πιθανόν να καταλογιστούν σε μελλοντικό φορολογικό έλεγχο και δεν έχει σχηματίσει σχετική πρόβλεψη για αυτήν την ενδεχόμενη φορολογική υποχρέωση. Από τον έλεγχό μας, δεν κατέστη εφικτό να αποκτήσουμε εύλογη διασφάλιση για την εκτίμηση του ύψους της πρόβλεψης που τυχόν απαιτείται.</a:t>
          </a:r>
        </a:p>
        <a:p>
          <a:pPr algn="just"/>
          <a:r>
            <a:rPr lang="el-GR" sz="2800">
              <a:effectLst/>
              <a:latin typeface="Arial" panose="020B0604020202020204" pitchFamily="34" charset="0"/>
              <a:ea typeface="+mn-ea"/>
              <a:cs typeface="Arial" panose="020B0604020202020204" pitchFamily="34" charset="0"/>
            </a:rPr>
            <a:t>Διενεργήσαμε τον έλεγχό μας σύμφωνα με τα Διεθνή Πρότυπα Ελέγχου (ΔΠΕ) όπως αυτά έχουν ενσωματωθεί στην Ελληνική Νομοθεσία. Οι ευθύνες μας, σύμφωνα με τα πρότυπα αυτά περιγράφονται περαιτέρω στην ενότητα της έκθεσής μας “Ευθύνες ελεγκτή για τον έλεγχο των οικονομικών καταστάσεων”. Είμαστε ανεξάρτητοι από τον Δήμο, καθ’ όλη τη διάρκεια του διορισμού μας, σύμφωνα με τον Κώδικα Δεοντολογίας για Επαγγελματίες Ελεγκτές του Συμβουλίου Διεθνών Προτύπων Δεοντολογίας Ελεγκτών, όπως αυτός έχει ενσωματωθεί στην Ελληνική Νομοθεσία και τις απαιτήσεις δεοντολογίας που σχετίζονται με τον έλεγχο των οικονομικών καταστάσεων στην Ελλάδα και έχουμε εκπληρώσει τις δεοντολογικές μας υποχρεώσεις σύμφωνα με τις απαιτήσεις της ισχύουσας νομοθεσίας και του προαναφερόμενου Κώδικα Δεοντολογίας. Πιστεύουμε ότι τα ελεγκτικά τεκμήρια που έχουμε αποκτήσει είναι επαρκή και κατάλληλα να παρέχουν βάση για γνώμη με επιφύλαξη.</a:t>
          </a:r>
        </a:p>
        <a:p>
          <a:pPr algn="just"/>
          <a:endParaRPr lang="el-GR" sz="1500">
            <a:effectLst/>
            <a:latin typeface="Arial" panose="020B0604020202020204" pitchFamily="34" charset="0"/>
            <a:ea typeface="+mn-ea"/>
            <a:cs typeface="Arial" panose="020B0604020202020204" pitchFamily="34" charset="0"/>
          </a:endParaRPr>
        </a:p>
        <a:p>
          <a:pPr algn="just"/>
          <a:r>
            <a:rPr lang="el-GR" sz="2800" b="1">
              <a:effectLst/>
              <a:latin typeface="Arial" panose="020B0604020202020204" pitchFamily="34" charset="0"/>
              <a:ea typeface="+mn-ea"/>
              <a:cs typeface="Arial" panose="020B0604020202020204" pitchFamily="34" charset="0"/>
            </a:rPr>
            <a:t>Ευθύνες της διοίκησης επί των οικονομικών καταστάσεων</a:t>
          </a:r>
          <a:endParaRPr lang="el-GR" sz="2800">
            <a:effectLst/>
            <a:latin typeface="Arial" panose="020B0604020202020204" pitchFamily="34" charset="0"/>
            <a:ea typeface="+mn-ea"/>
            <a:cs typeface="Arial" panose="020B0604020202020204" pitchFamily="34" charset="0"/>
          </a:endParaRPr>
        </a:p>
        <a:p>
          <a:pPr algn="just"/>
          <a:r>
            <a:rPr lang="el-GR" sz="2800">
              <a:effectLst/>
              <a:latin typeface="Arial" panose="020B0604020202020204" pitchFamily="34" charset="0"/>
              <a:ea typeface="+mn-ea"/>
              <a:cs typeface="Arial" panose="020B0604020202020204" pitchFamily="34" charset="0"/>
            </a:rPr>
            <a:t>Η διοίκηση έχει την ευθύνη για την κατάρτιση και εύλογη παρουσίαση των οικονομικών καταστάσεων σύμφωνα με τις ισχύουσες διατάξεις του Π.Δ. 315/1999 "Κλαδικό Λογιστικό Σχέδιο Οργανισμών Τοπικής Αυτοδιοίκησης", όπως και για εκείνες τις δικλίδες εσωτερικού ελέγχου που η διοίκηση καθορίζει ως απαραίτητες, ώστε να καθίσταται δυνατή η κατάρτιση οικονομικών καταστάσεων απαλλαγμένων από ουσιώδες σφάλμα, που οφείλεται είτε σε απάτη είτε σε λάθος.</a:t>
          </a:r>
        </a:p>
        <a:p>
          <a:pPr algn="just"/>
          <a:r>
            <a:rPr lang="el-GR" sz="2800">
              <a:effectLst/>
              <a:latin typeface="Arial" panose="020B0604020202020204" pitchFamily="34" charset="0"/>
              <a:ea typeface="+mn-ea"/>
              <a:cs typeface="Arial" panose="020B0604020202020204" pitchFamily="34" charset="0"/>
            </a:rPr>
            <a:t>Κατά την κατάρτιση των οικονομικών καταστάσεων, η διοίκηση είναι υπεύθυνη για την αξιολόγηση της ικανότητας του Δήμου να συνεχίσει τη δραστηριότητά του, γνωστοποιώντας όπου συντρέχει τέτοια περίπτωση, τα ειδικά θέματα που αφορούν οντότητες του δημοσίου τομέα και σχετίζονται με τη χρήση της λογιστικής αρχής της συνεχιζόμενης δραστηριότητας.</a:t>
          </a:r>
        </a:p>
        <a:p>
          <a:pPr algn="just"/>
          <a:r>
            <a:rPr lang="el-GR" sz="2800" b="1">
              <a:effectLst/>
              <a:latin typeface="Arial" panose="020B0604020202020204" pitchFamily="34" charset="0"/>
              <a:ea typeface="+mn-ea"/>
              <a:cs typeface="Arial" panose="020B0604020202020204" pitchFamily="34" charset="0"/>
            </a:rPr>
            <a:t> </a:t>
          </a:r>
          <a:endParaRPr lang="el-GR" sz="1500">
            <a:effectLst/>
            <a:latin typeface="Arial" panose="020B0604020202020204" pitchFamily="34" charset="0"/>
            <a:ea typeface="+mn-ea"/>
            <a:cs typeface="Arial" panose="020B0604020202020204" pitchFamily="34" charset="0"/>
          </a:endParaRPr>
        </a:p>
        <a:p>
          <a:pPr algn="just"/>
          <a:r>
            <a:rPr lang="el-GR" sz="2800" b="1">
              <a:effectLst/>
              <a:latin typeface="Arial" panose="020B0604020202020204" pitchFamily="34" charset="0"/>
              <a:ea typeface="+mn-ea"/>
              <a:cs typeface="Arial" panose="020B0604020202020204" pitchFamily="34" charset="0"/>
            </a:rPr>
            <a:t>Ευθύνες ελεγκτή για τον έλεγχο των οικονομικών καταστάσεων</a:t>
          </a:r>
          <a:endParaRPr lang="el-GR" sz="2800">
            <a:effectLst/>
            <a:latin typeface="Arial" panose="020B0604020202020204" pitchFamily="34" charset="0"/>
            <a:ea typeface="+mn-ea"/>
            <a:cs typeface="Arial" panose="020B0604020202020204" pitchFamily="34" charset="0"/>
          </a:endParaRPr>
        </a:p>
        <a:p>
          <a:pPr algn="just"/>
          <a:r>
            <a:rPr lang="el-GR" sz="2800">
              <a:effectLst/>
              <a:latin typeface="Arial" panose="020B0604020202020204" pitchFamily="34" charset="0"/>
              <a:ea typeface="+mn-ea"/>
              <a:cs typeface="Arial" panose="020B0604020202020204" pitchFamily="34" charset="0"/>
            </a:rPr>
            <a:t>Οι στόχοι μας είναι να αποκτήσουμε εύλογη διασφάλιση για το κατά πόσο οι οικονομικές καταστάσεις, στο σύνολο τους, είναι απαλλαγμένες από ουσιώδες σφάλμα, που οφείλεται είτε σε απάτη είτε σε λάθος και να εκδώσουμε έκθεση ελεγκτή, η οποία περιλαμβάνει τη γνώμη μας. Η εύλογη διασφάλιση συνιστά διασφάλιση υψηλού επιπέδου, αλλά δεν είναι εγγύηση ότι ο έλεγχος που διενεργείται σύμφωνα με τα ΔΠΕ, όπως αυτά έχουν ενσωματωθεί στην Ελληνική Νομοθεσία, θα εντοπίζει πάντα ένα ουσιώδες σφάλμα, όταν αυτό υπάρχει. Σφάλματα δύναται να προκύψουν από απάτη ή από λάθος και θεωρούνται ουσιώδη όταν, μεμονωμένα ή αθροιστικά, θα μπορούσε εύλογα να αναμένεται ότι θα επηρέαζαν τις οικονομικές αποφάσεις των χρηστών, που λαμβάνονται με βάση αυτές τις οικονομικές καταστάσεις. </a:t>
          </a:r>
        </a:p>
        <a:p>
          <a:pPr algn="just"/>
          <a:r>
            <a:rPr lang="el-GR" sz="2800">
              <a:effectLst/>
              <a:latin typeface="Arial" panose="020B0604020202020204" pitchFamily="34" charset="0"/>
              <a:ea typeface="+mn-ea"/>
              <a:cs typeface="Arial" panose="020B0604020202020204" pitchFamily="34" charset="0"/>
            </a:rPr>
            <a:t>Ως καθήκον του ελέγχου, σύμφωνα με τα ΔΠΕ όπως αυτά έχουν ενσωματωθεί στην Ελληνική Νομοθεσία, ασκούμε επαγγελματική κρίση και διατηρούμε επαγγελματικό σκεπτικισμό καθ’ όλη τη διάρκεια του ελέγχου. Επίσης:</a:t>
          </a:r>
        </a:p>
        <a:p>
          <a:pPr lvl="0" algn="just"/>
          <a:r>
            <a:rPr lang="el-GR" sz="2800">
              <a:effectLst/>
              <a:latin typeface="Arial" panose="020B0604020202020204" pitchFamily="34" charset="0"/>
              <a:ea typeface="+mn-ea"/>
              <a:cs typeface="Arial" panose="020B0604020202020204" pitchFamily="34" charset="0"/>
            </a:rPr>
            <a:t>Εντοπίζουμε και αξιολογούμε τους κινδύνους ουσιώδους σφάλματος στις οικονομικές καταστάσεις, που οφείλεται είτε σε απάτη είτε σε λάθος, σχεδιάζοντας και διενεργώντας ελεγκτικές διαδικασίες που ανταποκρίνονται στους κινδύνους αυτούς και αποκτούμε ελεγκτικά τεκμήρια που είναι επαρκή και κατάλληλα για να παρέχουν βάση για τη γνώμη μας. Ο κίνδυνος μη εντοπισμού ουσιώδους σφάλματος που οφείλεται σε απάτη είναι υψηλότερος από αυτόν που οφείλεται σε λάθος, καθώς η απάτη μπορεί να εμπεριέχει συμπαιγνία, πλαστογραφία, εσκεμμένες παραλείψεις, ψευδείς διαβεβαιώσεις ή παράκαμψη των δικλίδων εσωτερικού ελέγχου.</a:t>
          </a:r>
        </a:p>
        <a:p>
          <a:pPr lvl="0" algn="just"/>
          <a:r>
            <a:rPr lang="el-GR" sz="2800">
              <a:effectLst/>
              <a:latin typeface="Arial" panose="020B0604020202020204" pitchFamily="34" charset="0"/>
              <a:ea typeface="+mn-ea"/>
              <a:cs typeface="Arial" panose="020B0604020202020204" pitchFamily="34" charset="0"/>
            </a:rPr>
            <a:t>Κατανοούμε τις δικλίδες εσωτερικού ελέγχου που σχετίζονται με τον έλεγχο, με σκοπό το σχεδιασμό ελεγκτικών διαδικασιών κατάλληλων για τις περιστάσεις, αλλά όχι με σκοπό τη διατύπωση γνώμης επί της αποτελεσματικότητας των δικλίδων εσωτερικού ελέγχου του Δήμου.</a:t>
          </a:r>
        </a:p>
        <a:p>
          <a:pPr lvl="0" algn="just"/>
          <a:r>
            <a:rPr lang="el-GR" sz="2800">
              <a:effectLst/>
              <a:latin typeface="Arial" panose="020B0604020202020204" pitchFamily="34" charset="0"/>
              <a:ea typeface="+mn-ea"/>
              <a:cs typeface="Arial" panose="020B0604020202020204" pitchFamily="34" charset="0"/>
            </a:rPr>
            <a:t>Αξιολογούμε την καταλληλότητα των λογιστικών αρχών και μεθόδων που χρησιμοποιήθηκαν και το εύλογο των λογιστικών εκτιμήσεων και των σχετικών γνωστοποιήσεων που έγιναν από τη διοίκηση. </a:t>
          </a:r>
        </a:p>
        <a:p>
          <a:pPr lvl="0" algn="just"/>
          <a:r>
            <a:rPr lang="el-GR" sz="2800">
              <a:effectLst/>
              <a:latin typeface="Arial" panose="020B0604020202020204" pitchFamily="34" charset="0"/>
              <a:ea typeface="+mn-ea"/>
              <a:cs typeface="Arial" panose="020B0604020202020204" pitchFamily="34" charset="0"/>
            </a:rPr>
            <a:t>Αξιολογούμε τη συνολική παρουσίαση, τη δομή και το περιεχόμενο των οικονομικών καταστάσεων, συμπεριλαμβανομένων των γνωστοποιήσεων, καθώς και το κατά πόσο οι οικονομικές καταστάσεις απεικονίζουν τις υποκείμενες συναλλαγές και τα γεγονότα με τρόπο που επιτυγχάνεται η εύλογη παρουσίαση.</a:t>
          </a:r>
        </a:p>
        <a:p>
          <a:pPr algn="just"/>
          <a:r>
            <a:rPr lang="el-GR" sz="2800">
              <a:effectLst/>
              <a:latin typeface="Arial" panose="020B0604020202020204" pitchFamily="34" charset="0"/>
              <a:ea typeface="+mn-ea"/>
              <a:cs typeface="Arial" panose="020B0604020202020204" pitchFamily="34" charset="0"/>
            </a:rPr>
            <a:t>Μεταξύ άλλων θεμάτων, κοινοποιούμε στη διοίκηση, το σχεδιαζόμενο εύρος και το χρονοδιάγραμμα του ελέγχου, καθώς και σημαντικά ευρήματα του ελέγχου, συμπεριλαμβανομένων όποιων σημαντικών ελλείψεων στις δικλίδες εσωτερικού ελέγχου εντοπίζουμε κατά τη διάρκεια του ελέγχου μας.</a:t>
          </a:r>
        </a:p>
        <a:p>
          <a:pPr algn="just"/>
          <a:endParaRPr lang="el-GR" sz="1500">
            <a:effectLst/>
            <a:latin typeface="Arial" panose="020B0604020202020204" pitchFamily="34" charset="0"/>
            <a:ea typeface="+mn-ea"/>
            <a:cs typeface="Arial" panose="020B0604020202020204" pitchFamily="34" charset="0"/>
          </a:endParaRPr>
        </a:p>
        <a:p>
          <a:pPr algn="just"/>
          <a:r>
            <a:rPr lang="el-GR" sz="2800" b="1" u="sng">
              <a:effectLst/>
              <a:latin typeface="Arial" panose="020B0604020202020204" pitchFamily="34" charset="0"/>
              <a:ea typeface="+mn-ea"/>
              <a:cs typeface="Arial" panose="020B0604020202020204" pitchFamily="34" charset="0"/>
            </a:rPr>
            <a:t>Έκθεση επί άλλων Νομικών και Κανονιστικών Απαιτήσεων</a:t>
          </a:r>
          <a:endParaRPr lang="el-GR" sz="2800">
            <a:effectLst/>
            <a:latin typeface="Arial" panose="020B0604020202020204" pitchFamily="34" charset="0"/>
            <a:ea typeface="+mn-ea"/>
            <a:cs typeface="Arial" panose="020B0604020202020204" pitchFamily="34" charset="0"/>
          </a:endParaRPr>
        </a:p>
        <a:p>
          <a:pPr algn="just"/>
          <a:r>
            <a:rPr lang="el-GR" sz="2800" b="1">
              <a:effectLst/>
              <a:latin typeface="Arial" panose="020B0604020202020204" pitchFamily="34" charset="0"/>
              <a:ea typeface="+mn-ea"/>
              <a:cs typeface="Arial" panose="020B0604020202020204" pitchFamily="34" charset="0"/>
            </a:rPr>
            <a:t>α)</a:t>
          </a:r>
          <a:r>
            <a:rPr lang="el-GR" sz="2800">
              <a:effectLst/>
              <a:latin typeface="Arial" panose="020B0604020202020204" pitchFamily="34" charset="0"/>
              <a:ea typeface="+mn-ea"/>
              <a:cs typeface="Arial" panose="020B0604020202020204" pitchFamily="34" charset="0"/>
            </a:rPr>
            <a:t> Επαληθεύσαμε τη συμφωνία και την αντιστοίχιση του περιεχομένου της Έκθεσης Διαχείρισης της Οικονομικής Επιτροπής προς το Δημοτικό Συμβούλιο με τις ανωτέρω οικονομικές καταστάσεις της χρήσεως που έληξε την 31/12/2022. Με βάση τη γνώση που αποκτήσαμε κατά το έλεγχό μας, για το Δήμο Ηρωικής Πόλης Νάουσας και το περιβάλλον του, δεν έχουμε εντοπίσει ουσιώδεις ανακρίβειες στην Έκθεση Διαχείρισης της Οικονομικής Επιτροπής. </a:t>
          </a:r>
        </a:p>
        <a:p>
          <a:pPr algn="just"/>
          <a:r>
            <a:rPr lang="el-GR" sz="2800" b="1">
              <a:effectLst/>
              <a:latin typeface="Arial" panose="020B0604020202020204" pitchFamily="34" charset="0"/>
              <a:ea typeface="+mn-ea"/>
              <a:cs typeface="Arial" panose="020B0604020202020204" pitchFamily="34" charset="0"/>
            </a:rPr>
            <a:t>β)</a:t>
          </a:r>
          <a:r>
            <a:rPr lang="el-GR" sz="2800">
              <a:effectLst/>
              <a:latin typeface="Arial" panose="020B0604020202020204" pitchFamily="34" charset="0"/>
              <a:ea typeface="+mn-ea"/>
              <a:cs typeface="Arial" panose="020B0604020202020204" pitchFamily="34" charset="0"/>
            </a:rPr>
            <a:t> Ο Δήμος Ηρωικής Πόλης Νάουσας άρχισε να τηρεί λογιστικά αρχεία με τη διπλογραφική λογιστική μέθοδο από την 1/1/2000 και το άνοιγμά τους έγινε με βάση την απογραφή που διενεργήθηκε σύμφωνα με την παράγ. 1.1.108 του Κλαδικού Λογιστικού Σχεδίου Δήμων (Π.Δ. 315/1999).</a:t>
          </a:r>
        </a:p>
        <a:p>
          <a:pPr algn="just"/>
          <a:r>
            <a:rPr lang="el-GR" sz="2800">
              <a:effectLst/>
              <a:latin typeface="Arial" panose="020B0604020202020204" pitchFamily="34" charset="0"/>
              <a:ea typeface="+mn-ea"/>
              <a:cs typeface="Arial" panose="020B0604020202020204" pitchFamily="34" charset="0"/>
            </a:rPr>
            <a:t> </a:t>
          </a:r>
        </a:p>
        <a:p>
          <a:pPr algn="just"/>
          <a:endParaRPr lang="el-GR" sz="2800" b="1">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0</xdr:colOff>
      <xdr:row>210</xdr:row>
      <xdr:rowOff>21896</xdr:rowOff>
    </xdr:from>
    <xdr:to>
      <xdr:col>3</xdr:col>
      <xdr:colOff>820595</xdr:colOff>
      <xdr:row>212</xdr:row>
      <xdr:rowOff>327133</xdr:rowOff>
    </xdr:to>
    <xdr:pic>
      <xdr:nvPicPr>
        <xdr:cNvPr id="3" name="Εικόνα 2">
          <a:extLst>
            <a:ext uri="{FF2B5EF4-FFF2-40B4-BE49-F238E27FC236}">
              <a16:creationId xmlns:a16="http://schemas.microsoft.com/office/drawing/2014/main" id="{A7B69E2D-CBD5-4FF8-B26D-5C413ABB6CF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1207" y="74054137"/>
          <a:ext cx="1674560" cy="1246789"/>
        </a:xfrm>
        <a:prstGeom prst="rect">
          <a:avLst/>
        </a:prstGeom>
      </xdr:spPr>
    </xdr:pic>
    <xdr:clientData/>
  </xdr:twoCellAnchor>
  <xdr:twoCellAnchor>
    <xdr:from>
      <xdr:col>3</xdr:col>
      <xdr:colOff>865909</xdr:colOff>
      <xdr:row>210</xdr:row>
      <xdr:rowOff>0</xdr:rowOff>
    </xdr:from>
    <xdr:to>
      <xdr:col>3</xdr:col>
      <xdr:colOff>6580909</xdr:colOff>
      <xdr:row>213</xdr:row>
      <xdr:rowOff>0</xdr:rowOff>
    </xdr:to>
    <xdr:sp macro="" textlink="">
      <xdr:nvSpPr>
        <xdr:cNvPr id="6" name="Πλαίσιο κειμένου 2">
          <a:extLst>
            <a:ext uri="{FF2B5EF4-FFF2-40B4-BE49-F238E27FC236}">
              <a16:creationId xmlns:a16="http://schemas.microsoft.com/office/drawing/2014/main" id="{1EF2B47A-C80F-4AE5-B363-7BAA6D2199E0}"/>
            </a:ext>
          </a:extLst>
        </xdr:cNvPr>
        <xdr:cNvSpPr txBox="1">
          <a:spLocks noChangeArrowheads="1"/>
        </xdr:cNvSpPr>
      </xdr:nvSpPr>
      <xdr:spPr bwMode="auto">
        <a:xfrm flipH="1">
          <a:off x="2420389" y="72329040"/>
          <a:ext cx="5715000" cy="130302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20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KMC </a:t>
          </a:r>
          <a:r>
            <a:rPr lang="el-GR" sz="20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ΟΡΚΩΤΟΙ ΕΛΕΓΚΤΕΣ ΛΟΓΙΣΤΕΣ Α.Ε.</a:t>
          </a:r>
          <a:endParaRPr lang="el-GR" sz="20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l-GR" sz="20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Λεωφ.</a:t>
          </a:r>
          <a:r>
            <a:rPr lang="el-GR" sz="2000" b="1" baseline="0">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a:t>
          </a:r>
          <a:r>
            <a:rPr lang="el-GR" sz="20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Κηφισίας 201,</a:t>
          </a:r>
          <a:r>
            <a:rPr lang="el-GR" sz="2000" b="1" baseline="0">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Μαρούσι</a:t>
          </a:r>
          <a:r>
            <a:rPr lang="en-US" sz="2000" b="1" baseline="0">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a:t>
          </a:r>
          <a:r>
            <a:rPr lang="el-GR" sz="2000" b="1" baseline="0">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 151 24</a:t>
          </a:r>
        </a:p>
        <a:p>
          <a:pPr>
            <a:lnSpc>
              <a:spcPct val="107000"/>
            </a:lnSpc>
            <a:spcAft>
              <a:spcPts val="0"/>
            </a:spcAft>
          </a:pPr>
          <a:r>
            <a:rPr lang="el-GR" sz="2000" b="1">
              <a:solidFill>
                <a:srgbClr val="2E74B5"/>
              </a:solidFill>
              <a:effectLst/>
              <a:latin typeface="Calibri" panose="020F0502020204030204" pitchFamily="34" charset="0"/>
              <a:ea typeface="Calibri" panose="020F0502020204030204" pitchFamily="34" charset="0"/>
              <a:cs typeface="Times New Roman" panose="02020603050405020304" pitchFamily="18" charset="0"/>
            </a:rPr>
            <a:t>Αρ. Μητρώου Σ.Ο.Ε.Λ.: 167</a:t>
          </a:r>
          <a:endParaRPr lang="el-GR" sz="20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214"/>
  <sheetViews>
    <sheetView tabSelected="1" topLeftCell="A166" zoomScale="29" zoomScaleNormal="29" zoomScaleSheetLayoutView="55" workbookViewId="0">
      <selection activeCell="T93" sqref="T93"/>
    </sheetView>
  </sheetViews>
  <sheetFormatPr defaultColWidth="9.33203125" defaultRowHeight="20.45"/>
  <cols>
    <col min="1" max="1" width="9.33203125" style="56"/>
    <col min="2" max="2" width="6.83203125" style="56" customWidth="1"/>
    <col min="3" max="3" width="6.5" style="56" customWidth="1"/>
    <col min="4" max="4" width="153.83203125" style="57" customWidth="1"/>
    <col min="5" max="5" width="36.83203125" style="58" customWidth="1"/>
    <col min="6" max="6" width="0.83203125" style="58" customWidth="1"/>
    <col min="7" max="7" width="36.83203125" style="58" customWidth="1"/>
    <col min="8" max="8" width="0.83203125" style="58" customWidth="1"/>
    <col min="9" max="9" width="36.83203125" style="58" customWidth="1"/>
    <col min="10" max="10" width="0.6640625" style="58" customWidth="1"/>
    <col min="11" max="11" width="36.83203125" style="58" customWidth="1"/>
    <col min="12" max="12" width="0.83203125" style="58" customWidth="1"/>
    <col min="13" max="13" width="36.83203125" style="58" customWidth="1"/>
    <col min="14" max="14" width="0.83203125" style="58" customWidth="1"/>
    <col min="15" max="15" width="36.83203125" style="58" customWidth="1"/>
    <col min="16" max="16" width="3.5" style="58" customWidth="1"/>
    <col min="17" max="17" width="3" style="56" customWidth="1"/>
    <col min="18" max="18" width="2.33203125" style="56" customWidth="1"/>
    <col min="19" max="19" width="6.33203125" style="59" customWidth="1"/>
    <col min="20" max="20" width="127.83203125" style="56" customWidth="1"/>
    <col min="21" max="21" width="36.83203125" style="58" customWidth="1"/>
    <col min="22" max="22" width="1.33203125" style="58" customWidth="1"/>
    <col min="23" max="23" width="36.83203125" style="58" customWidth="1"/>
    <col min="24" max="24" width="2.5" style="56" customWidth="1"/>
    <col min="25" max="25" width="36" style="56" bestFit="1" customWidth="1"/>
    <col min="26" max="26" width="30.83203125" style="56" customWidth="1"/>
    <col min="27" max="16384" width="9.33203125" style="56"/>
  </cols>
  <sheetData>
    <row r="1" spans="2:24" ht="21" thickBot="1"/>
    <row r="2" spans="2:24" ht="86.65" customHeight="1">
      <c r="B2" s="132" t="s">
        <v>0</v>
      </c>
      <c r="C2" s="133"/>
      <c r="D2" s="133"/>
      <c r="E2" s="133"/>
      <c r="F2" s="133"/>
      <c r="G2" s="133"/>
      <c r="H2" s="133"/>
      <c r="I2" s="133"/>
      <c r="J2" s="133"/>
      <c r="K2" s="133"/>
      <c r="L2" s="133"/>
      <c r="M2" s="133"/>
      <c r="N2" s="133"/>
      <c r="O2" s="133"/>
      <c r="P2" s="133"/>
      <c r="Q2" s="133"/>
      <c r="R2" s="133"/>
      <c r="S2" s="133"/>
      <c r="T2" s="133"/>
      <c r="U2" s="133"/>
      <c r="V2" s="133"/>
      <c r="W2" s="133"/>
      <c r="X2" s="134"/>
    </row>
    <row r="3" spans="2:24" ht="32.65" customHeight="1">
      <c r="B3" s="135" t="s">
        <v>1</v>
      </c>
      <c r="C3" s="136"/>
      <c r="D3" s="136"/>
      <c r="E3" s="136"/>
      <c r="F3" s="136"/>
      <c r="G3" s="136"/>
      <c r="H3" s="136"/>
      <c r="I3" s="136"/>
      <c r="J3" s="136"/>
      <c r="K3" s="136"/>
      <c r="L3" s="136"/>
      <c r="M3" s="136"/>
      <c r="N3" s="136"/>
      <c r="O3" s="136"/>
      <c r="P3" s="136"/>
      <c r="Q3" s="136"/>
      <c r="R3" s="136"/>
      <c r="S3" s="136"/>
      <c r="T3" s="136"/>
      <c r="U3" s="136"/>
      <c r="V3" s="136"/>
      <c r="W3" s="136"/>
      <c r="X3" s="137"/>
    </row>
    <row r="4" spans="2:24" ht="62.25" customHeight="1">
      <c r="B4" s="138" t="s">
        <v>2</v>
      </c>
      <c r="C4" s="139"/>
      <c r="D4" s="139"/>
      <c r="E4" s="139"/>
      <c r="F4" s="139"/>
      <c r="G4" s="139"/>
      <c r="H4" s="139"/>
      <c r="I4" s="139"/>
      <c r="J4" s="139"/>
      <c r="K4" s="139"/>
      <c r="L4" s="139"/>
      <c r="M4" s="139"/>
      <c r="N4" s="139"/>
      <c r="O4" s="139"/>
      <c r="P4" s="139"/>
      <c r="Q4" s="139"/>
      <c r="R4" s="139"/>
      <c r="S4" s="139"/>
      <c r="T4" s="139"/>
      <c r="U4" s="139"/>
      <c r="V4" s="139"/>
      <c r="W4" s="139"/>
      <c r="X4" s="140"/>
    </row>
    <row r="5" spans="2:24" s="60" customFormat="1" ht="87" customHeight="1">
      <c r="B5" s="143" t="s">
        <v>3</v>
      </c>
      <c r="C5" s="144"/>
      <c r="D5" s="144"/>
      <c r="E5" s="144"/>
      <c r="F5" s="144"/>
      <c r="G5" s="144"/>
      <c r="H5" s="144"/>
      <c r="I5" s="144"/>
      <c r="J5" s="144"/>
      <c r="K5" s="144"/>
      <c r="L5" s="144"/>
      <c r="M5" s="144"/>
      <c r="N5" s="144"/>
      <c r="O5" s="144"/>
      <c r="P5" s="144"/>
      <c r="Q5" s="144"/>
      <c r="R5" s="144"/>
      <c r="S5" s="144"/>
      <c r="T5" s="144"/>
      <c r="U5" s="144"/>
      <c r="V5" s="144"/>
      <c r="W5" s="144"/>
      <c r="X5" s="145"/>
    </row>
    <row r="6" spans="2:24" s="66" customFormat="1" ht="37.9">
      <c r="B6" s="61" t="s">
        <v>4</v>
      </c>
      <c r="C6" s="62"/>
      <c r="D6" s="63"/>
      <c r="E6" s="64"/>
      <c r="F6" s="64"/>
      <c r="G6" s="64"/>
      <c r="H6" s="64"/>
      <c r="I6" s="64"/>
      <c r="J6" s="64"/>
      <c r="K6" s="64"/>
      <c r="L6" s="64"/>
      <c r="M6" s="64"/>
      <c r="N6" s="64"/>
      <c r="O6" s="64"/>
      <c r="P6" s="64"/>
      <c r="Q6" s="65"/>
      <c r="R6" s="146" t="s">
        <v>5</v>
      </c>
      <c r="S6" s="146"/>
      <c r="T6" s="146"/>
      <c r="U6" s="64"/>
      <c r="V6" s="64"/>
      <c r="X6" s="67"/>
    </row>
    <row r="7" spans="2:24" s="69" customFormat="1" ht="63.6">
      <c r="B7" s="68"/>
      <c r="D7" s="70"/>
      <c r="E7" s="147" t="s">
        <v>6</v>
      </c>
      <c r="F7" s="147"/>
      <c r="G7" s="147"/>
      <c r="H7" s="147"/>
      <c r="I7" s="147"/>
      <c r="J7" s="72"/>
      <c r="K7" s="147" t="s">
        <v>7</v>
      </c>
      <c r="L7" s="147"/>
      <c r="M7" s="147"/>
      <c r="N7" s="147"/>
      <c r="O7" s="147"/>
      <c r="P7" s="73"/>
      <c r="Q7" s="74"/>
      <c r="S7" s="75"/>
      <c r="U7" s="71" t="s">
        <v>8</v>
      </c>
      <c r="V7" s="72"/>
      <c r="W7" s="71" t="s">
        <v>9</v>
      </c>
      <c r="X7" s="76"/>
    </row>
    <row r="8" spans="2:24" s="69" customFormat="1" ht="31.9">
      <c r="B8" s="68"/>
      <c r="D8" s="70"/>
      <c r="E8" s="77" t="s">
        <v>10</v>
      </c>
      <c r="F8" s="78"/>
      <c r="G8" s="77" t="s">
        <v>11</v>
      </c>
      <c r="H8" s="78"/>
      <c r="I8" s="77" t="s">
        <v>12</v>
      </c>
      <c r="J8" s="72"/>
      <c r="K8" s="77" t="s">
        <v>10</v>
      </c>
      <c r="L8" s="78"/>
      <c r="M8" s="77" t="s">
        <v>11</v>
      </c>
      <c r="N8" s="78"/>
      <c r="O8" s="77" t="s">
        <v>12</v>
      </c>
      <c r="P8" s="79"/>
      <c r="Q8" s="74"/>
      <c r="R8" s="80" t="s">
        <v>13</v>
      </c>
      <c r="S8" s="81"/>
      <c r="U8" s="82"/>
      <c r="V8" s="82"/>
      <c r="W8" s="82"/>
      <c r="X8" s="76"/>
    </row>
    <row r="9" spans="2:24" s="69" customFormat="1" ht="32.450000000000003" thickBot="1">
      <c r="B9" s="83" t="s">
        <v>14</v>
      </c>
      <c r="C9" s="80"/>
      <c r="D9" s="84"/>
      <c r="E9" s="82"/>
      <c r="F9" s="82"/>
      <c r="G9" s="82"/>
      <c r="H9" s="82"/>
      <c r="I9" s="82"/>
      <c r="J9" s="82"/>
      <c r="K9" s="82"/>
      <c r="L9" s="82"/>
      <c r="M9" s="82"/>
      <c r="N9" s="82"/>
      <c r="O9" s="82"/>
      <c r="P9" s="82"/>
      <c r="Q9" s="74"/>
      <c r="S9" s="85" t="s">
        <v>15</v>
      </c>
      <c r="U9" s="86">
        <v>66451391.380000003</v>
      </c>
      <c r="V9" s="82"/>
      <c r="W9" s="86">
        <v>66046380</v>
      </c>
      <c r="X9" s="76"/>
    </row>
    <row r="10" spans="2:24" s="69" customFormat="1" ht="32.450000000000003" thickTop="1" thickBot="1">
      <c r="B10" s="68"/>
      <c r="C10" s="75" t="s">
        <v>16</v>
      </c>
      <c r="D10" s="70" t="s">
        <v>17</v>
      </c>
      <c r="E10" s="87">
        <v>2115569.92</v>
      </c>
      <c r="F10" s="82"/>
      <c r="G10" s="86">
        <v>1994006.61</v>
      </c>
      <c r="H10" s="82"/>
      <c r="I10" s="86">
        <f>E10-G10</f>
        <v>121563.30999999982</v>
      </c>
      <c r="J10" s="82"/>
      <c r="K10" s="87">
        <v>2099981.11</v>
      </c>
      <c r="L10" s="82"/>
      <c r="M10" s="86">
        <v>1931418.16</v>
      </c>
      <c r="N10" s="82"/>
      <c r="O10" s="86">
        <v>168562.94999999995</v>
      </c>
      <c r="P10" s="82"/>
      <c r="Q10" s="74"/>
      <c r="S10" s="75"/>
      <c r="U10" s="82"/>
      <c r="V10" s="82"/>
      <c r="W10" s="82"/>
      <c r="X10" s="76"/>
    </row>
    <row r="11" spans="2:24" s="69" customFormat="1" ht="32.450000000000003" thickTop="1">
      <c r="B11" s="68"/>
      <c r="D11" s="70"/>
      <c r="E11" s="88"/>
      <c r="F11" s="88"/>
      <c r="G11" s="89"/>
      <c r="H11" s="88"/>
      <c r="I11" s="88"/>
      <c r="J11" s="88"/>
      <c r="K11" s="88"/>
      <c r="L11" s="88"/>
      <c r="M11" s="89"/>
      <c r="N11" s="88"/>
      <c r="O11" s="88"/>
      <c r="P11" s="82"/>
      <c r="Q11" s="74"/>
      <c r="S11" s="85" t="s">
        <v>18</v>
      </c>
      <c r="U11" s="82"/>
      <c r="V11" s="82"/>
      <c r="W11" s="82"/>
      <c r="X11" s="76"/>
    </row>
    <row r="12" spans="2:24" s="69" customFormat="1" ht="31.9">
      <c r="B12" s="83" t="s">
        <v>19</v>
      </c>
      <c r="C12" s="80"/>
      <c r="D12" s="84"/>
      <c r="E12" s="88"/>
      <c r="F12" s="88"/>
      <c r="G12" s="88"/>
      <c r="H12" s="88"/>
      <c r="I12" s="88"/>
      <c r="J12" s="88"/>
      <c r="K12" s="88"/>
      <c r="L12" s="88"/>
      <c r="M12" s="88"/>
      <c r="N12" s="88"/>
      <c r="O12" s="88"/>
      <c r="P12" s="82"/>
      <c r="Q12" s="74"/>
      <c r="S12" s="85" t="s">
        <v>20</v>
      </c>
      <c r="U12" s="82"/>
      <c r="V12" s="82"/>
      <c r="W12" s="82"/>
      <c r="X12" s="76"/>
    </row>
    <row r="13" spans="2:24" s="69" customFormat="1" ht="31.9">
      <c r="B13" s="83"/>
      <c r="C13" s="85" t="s">
        <v>21</v>
      </c>
      <c r="D13" s="70"/>
      <c r="E13" s="88"/>
      <c r="F13" s="88"/>
      <c r="G13" s="88"/>
      <c r="H13" s="88"/>
      <c r="I13" s="88"/>
      <c r="J13" s="88"/>
      <c r="K13" s="88"/>
      <c r="L13" s="88"/>
      <c r="M13" s="88"/>
      <c r="N13" s="88"/>
      <c r="O13" s="88"/>
      <c r="P13" s="82"/>
      <c r="Q13" s="74"/>
      <c r="S13" s="75" t="s">
        <v>22</v>
      </c>
      <c r="T13" s="70" t="s">
        <v>23</v>
      </c>
      <c r="U13" s="82">
        <v>322216.87</v>
      </c>
      <c r="V13" s="82"/>
      <c r="W13" s="82">
        <v>322216.87</v>
      </c>
      <c r="X13" s="76"/>
    </row>
    <row r="14" spans="2:24" s="69" customFormat="1" ht="31.15">
      <c r="B14" s="68"/>
      <c r="C14" s="75" t="s">
        <v>24</v>
      </c>
      <c r="D14" s="70" t="s">
        <v>25</v>
      </c>
      <c r="E14" s="82">
        <v>20182191.629999999</v>
      </c>
      <c r="F14" s="82"/>
      <c r="G14" s="90" t="s">
        <v>26</v>
      </c>
      <c r="H14" s="82"/>
      <c r="I14" s="82">
        <f>E14</f>
        <v>20182191.629999999</v>
      </c>
      <c r="J14" s="82"/>
      <c r="K14" s="82">
        <v>20182191.629999999</v>
      </c>
      <c r="L14" s="82"/>
      <c r="M14" s="90" t="s">
        <v>26</v>
      </c>
      <c r="N14" s="82"/>
      <c r="O14" s="82">
        <v>20182191.629999999</v>
      </c>
      <c r="P14" s="82"/>
      <c r="Q14" s="74"/>
      <c r="S14" s="75" t="s">
        <v>27</v>
      </c>
      <c r="T14" s="70" t="s">
        <v>28</v>
      </c>
      <c r="U14" s="82">
        <v>3186022.79</v>
      </c>
      <c r="V14" s="82"/>
      <c r="W14" s="82">
        <v>3182126.99</v>
      </c>
      <c r="X14" s="76"/>
    </row>
    <row r="15" spans="2:24" s="69" customFormat="1" ht="31.15">
      <c r="B15" s="68"/>
      <c r="C15" s="75" t="s">
        <v>29</v>
      </c>
      <c r="D15" s="70" t="s">
        <v>30</v>
      </c>
      <c r="E15" s="82">
        <v>1677453.12</v>
      </c>
      <c r="F15" s="82"/>
      <c r="G15" s="82">
        <v>1665763.15</v>
      </c>
      <c r="H15" s="82"/>
      <c r="I15" s="82">
        <f t="shared" ref="I15:I24" si="0">E15-G15</f>
        <v>11689.970000000205</v>
      </c>
      <c r="J15" s="82"/>
      <c r="K15" s="82">
        <v>1677453.12</v>
      </c>
      <c r="L15" s="82"/>
      <c r="M15" s="82">
        <v>1654183.39</v>
      </c>
      <c r="N15" s="82"/>
      <c r="O15" s="82">
        <v>23269.730000000214</v>
      </c>
      <c r="P15" s="82"/>
      <c r="Q15" s="74"/>
      <c r="S15" s="75" t="s">
        <v>16</v>
      </c>
      <c r="T15" s="70" t="s">
        <v>31</v>
      </c>
      <c r="U15" s="82">
        <v>11623629.039999999</v>
      </c>
      <c r="V15" s="82"/>
      <c r="W15" s="82">
        <v>11355074.02</v>
      </c>
      <c r="X15" s="76"/>
    </row>
    <row r="16" spans="2:24" s="69" customFormat="1" ht="31.9" thickBot="1">
      <c r="B16" s="68"/>
      <c r="C16" s="75" t="s">
        <v>32</v>
      </c>
      <c r="D16" s="70" t="s">
        <v>33</v>
      </c>
      <c r="E16" s="82">
        <v>8822606.9900000002</v>
      </c>
      <c r="F16" s="82"/>
      <c r="G16" s="82">
        <v>7466026.54</v>
      </c>
      <c r="H16" s="82"/>
      <c r="I16" s="82">
        <f t="shared" si="0"/>
        <v>1356580.4500000002</v>
      </c>
      <c r="J16" s="82"/>
      <c r="K16" s="82">
        <v>8822606.9900000002</v>
      </c>
      <c r="L16" s="82"/>
      <c r="M16" s="82">
        <v>7150769.0700000003</v>
      </c>
      <c r="N16" s="82"/>
      <c r="O16" s="82">
        <v>1671837.92</v>
      </c>
      <c r="P16" s="82"/>
      <c r="Q16" s="74"/>
      <c r="S16" s="75"/>
      <c r="U16" s="91">
        <f>SUM(U13:U15)</f>
        <v>15131868.699999999</v>
      </c>
      <c r="V16" s="82"/>
      <c r="W16" s="91">
        <f>SUM(W13:W15)</f>
        <v>14859417.879999999</v>
      </c>
      <c r="X16" s="76"/>
    </row>
    <row r="17" spans="2:25" s="69" customFormat="1" ht="31.9" thickTop="1">
      <c r="B17" s="68"/>
      <c r="C17" s="75" t="s">
        <v>34</v>
      </c>
      <c r="D17" s="70" t="s">
        <v>35</v>
      </c>
      <c r="E17" s="82">
        <v>3226510.05</v>
      </c>
      <c r="F17" s="82"/>
      <c r="G17" s="82">
        <v>3193604.72</v>
      </c>
      <c r="H17" s="82"/>
      <c r="I17" s="82">
        <f t="shared" si="0"/>
        <v>32905.329999999609</v>
      </c>
      <c r="J17" s="82"/>
      <c r="K17" s="82">
        <v>3226510.05</v>
      </c>
      <c r="L17" s="82"/>
      <c r="M17" s="82">
        <v>3166742.2</v>
      </c>
      <c r="N17" s="82"/>
      <c r="O17" s="82">
        <v>59767.849999999627</v>
      </c>
      <c r="P17" s="82"/>
      <c r="Q17" s="74"/>
      <c r="X17" s="76"/>
    </row>
    <row r="18" spans="2:25" s="69" customFormat="1" ht="31.9">
      <c r="B18" s="68"/>
      <c r="C18" s="75" t="s">
        <v>36</v>
      </c>
      <c r="D18" s="70" t="s">
        <v>37</v>
      </c>
      <c r="E18" s="82">
        <v>51662.31</v>
      </c>
      <c r="F18" s="82"/>
      <c r="G18" s="82">
        <v>46743.81</v>
      </c>
      <c r="H18" s="82"/>
      <c r="I18" s="82">
        <f t="shared" si="0"/>
        <v>4918.5</v>
      </c>
      <c r="J18" s="82"/>
      <c r="K18" s="82">
        <v>51662.31</v>
      </c>
      <c r="L18" s="82"/>
      <c r="M18" s="82">
        <v>45232.53</v>
      </c>
      <c r="N18" s="82"/>
      <c r="O18" s="82">
        <v>6429.7799999999988</v>
      </c>
      <c r="P18" s="82"/>
      <c r="Q18" s="74"/>
      <c r="S18" s="85" t="s">
        <v>38</v>
      </c>
      <c r="U18" s="82"/>
      <c r="V18" s="82"/>
      <c r="W18" s="82"/>
      <c r="X18" s="76"/>
    </row>
    <row r="19" spans="2:25" s="69" customFormat="1" ht="31.9" thickBot="1">
      <c r="B19" s="68"/>
      <c r="C19" s="75" t="s">
        <v>39</v>
      </c>
      <c r="D19" s="69" t="s">
        <v>40</v>
      </c>
      <c r="E19" s="82">
        <v>29462798.859999999</v>
      </c>
      <c r="F19" s="82"/>
      <c r="G19" s="90" t="s">
        <v>26</v>
      </c>
      <c r="H19" s="82"/>
      <c r="I19" s="82">
        <f>E19</f>
        <v>29462798.859999999</v>
      </c>
      <c r="J19" s="82"/>
      <c r="K19" s="82">
        <v>29458903.09</v>
      </c>
      <c r="L19" s="82"/>
      <c r="M19" s="90" t="s">
        <v>26</v>
      </c>
      <c r="N19" s="82"/>
      <c r="O19" s="82">
        <v>29458903.09</v>
      </c>
      <c r="P19" s="82"/>
      <c r="Q19" s="74"/>
      <c r="S19" s="75" t="s">
        <v>27</v>
      </c>
      <c r="T19" s="69" t="s">
        <v>41</v>
      </c>
      <c r="U19" s="86">
        <v>313407.78999999998</v>
      </c>
      <c r="V19" s="82"/>
      <c r="W19" s="86">
        <v>311578.88</v>
      </c>
      <c r="X19" s="76"/>
    </row>
    <row r="20" spans="2:25" s="69" customFormat="1" ht="31.9" thickTop="1">
      <c r="B20" s="68"/>
      <c r="C20" s="75" t="s">
        <v>27</v>
      </c>
      <c r="D20" s="70" t="s">
        <v>42</v>
      </c>
      <c r="E20" s="82">
        <v>19315099.170000002</v>
      </c>
      <c r="F20" s="82"/>
      <c r="G20" s="82">
        <v>16231265.130000001</v>
      </c>
      <c r="H20" s="82"/>
      <c r="I20" s="82">
        <f t="shared" si="0"/>
        <v>3083834.040000001</v>
      </c>
      <c r="J20" s="82"/>
      <c r="K20" s="82">
        <v>19315099.170000002</v>
      </c>
      <c r="L20" s="82"/>
      <c r="M20" s="82">
        <v>15588074.17</v>
      </c>
      <c r="N20" s="82"/>
      <c r="O20" s="82">
        <v>3727025.0000000019</v>
      </c>
      <c r="P20" s="82"/>
      <c r="Q20" s="74"/>
      <c r="X20" s="76"/>
    </row>
    <row r="21" spans="2:25" s="69" customFormat="1" ht="31.9">
      <c r="B21" s="68"/>
      <c r="C21" s="75" t="s">
        <v>43</v>
      </c>
      <c r="D21" s="70" t="s">
        <v>44</v>
      </c>
      <c r="E21" s="82">
        <v>5661270.1100000003</v>
      </c>
      <c r="F21" s="82"/>
      <c r="G21" s="82">
        <v>4046578.1799999997</v>
      </c>
      <c r="H21" s="82"/>
      <c r="I21" s="82">
        <f t="shared" si="0"/>
        <v>1614691.9300000006</v>
      </c>
      <c r="J21" s="82"/>
      <c r="K21" s="82">
        <v>5661270.1100000003</v>
      </c>
      <c r="L21" s="82"/>
      <c r="M21" s="82">
        <v>3588113.02</v>
      </c>
      <c r="N21" s="82"/>
      <c r="O21" s="82">
        <v>2073157.0900000003</v>
      </c>
      <c r="P21" s="82"/>
      <c r="Q21" s="74"/>
      <c r="S21" s="85" t="s">
        <v>45</v>
      </c>
      <c r="U21" s="82"/>
      <c r="V21" s="82"/>
      <c r="W21" s="82"/>
      <c r="X21" s="76"/>
    </row>
    <row r="22" spans="2:25" s="69" customFormat="1" ht="31.15">
      <c r="B22" s="68"/>
      <c r="C22" s="75" t="s">
        <v>46</v>
      </c>
      <c r="D22" s="70" t="s">
        <v>47</v>
      </c>
      <c r="E22" s="82">
        <v>2356556.34</v>
      </c>
      <c r="F22" s="82"/>
      <c r="G22" s="82">
        <v>2089287.86</v>
      </c>
      <c r="H22" s="82"/>
      <c r="I22" s="82">
        <f t="shared" si="0"/>
        <v>267268.47999999975</v>
      </c>
      <c r="J22" s="82"/>
      <c r="K22" s="82">
        <v>2356556.34</v>
      </c>
      <c r="L22" s="82"/>
      <c r="M22" s="82">
        <v>1998786.86</v>
      </c>
      <c r="N22" s="82"/>
      <c r="O22" s="82">
        <v>357769.47999999975</v>
      </c>
      <c r="P22" s="82"/>
      <c r="Q22" s="74"/>
      <c r="S22" s="75"/>
      <c r="T22" s="69" t="s">
        <v>48</v>
      </c>
      <c r="U22" s="92">
        <f>U73+U76</f>
        <v>-1593362.7500000007</v>
      </c>
      <c r="V22" s="82"/>
      <c r="W22" s="82">
        <f>W73+W76</f>
        <v>327709.3400000023</v>
      </c>
      <c r="X22" s="76"/>
    </row>
    <row r="23" spans="2:25" s="69" customFormat="1" ht="31.15">
      <c r="B23" s="68"/>
      <c r="C23" s="75" t="s">
        <v>49</v>
      </c>
      <c r="D23" s="69" t="s">
        <v>50</v>
      </c>
      <c r="E23" s="82">
        <v>14394475.1</v>
      </c>
      <c r="F23" s="82"/>
      <c r="G23" s="82">
        <v>13354261.5</v>
      </c>
      <c r="H23" s="82"/>
      <c r="I23" s="82">
        <f t="shared" si="0"/>
        <v>1040213.5999999996</v>
      </c>
      <c r="J23" s="82"/>
      <c r="K23" s="82">
        <v>14394475.1</v>
      </c>
      <c r="L23" s="82"/>
      <c r="M23" s="82">
        <v>13039428.66</v>
      </c>
      <c r="N23" s="82"/>
      <c r="O23" s="82">
        <v>1355046.4399999995</v>
      </c>
      <c r="P23" s="82"/>
      <c r="Q23" s="74"/>
      <c r="S23" s="75"/>
      <c r="T23" s="69" t="s">
        <v>51</v>
      </c>
      <c r="U23" s="93">
        <f>U74</f>
        <v>-5361708.7099999981</v>
      </c>
      <c r="V23" s="82"/>
      <c r="W23" s="93">
        <f>W74</f>
        <v>-5689418.0499999998</v>
      </c>
      <c r="X23" s="76"/>
    </row>
    <row r="24" spans="2:25" s="69" customFormat="1" ht="31.9" customHeight="1" thickBot="1">
      <c r="B24" s="68"/>
      <c r="C24" s="75" t="s">
        <v>16</v>
      </c>
      <c r="D24" s="70" t="s">
        <v>52</v>
      </c>
      <c r="E24" s="82">
        <v>1336879.27</v>
      </c>
      <c r="F24" s="82"/>
      <c r="G24" s="82">
        <v>774674.85</v>
      </c>
      <c r="H24" s="82"/>
      <c r="I24" s="82">
        <f t="shared" si="0"/>
        <v>562204.42000000004</v>
      </c>
      <c r="J24" s="82"/>
      <c r="K24" s="82">
        <v>1028305.25</v>
      </c>
      <c r="L24" s="82"/>
      <c r="M24" s="82">
        <v>710376.18</v>
      </c>
      <c r="N24" s="82"/>
      <c r="O24" s="82">
        <v>1355046.4399999995</v>
      </c>
      <c r="P24" s="82"/>
      <c r="Q24" s="74"/>
      <c r="S24" s="75"/>
      <c r="U24" s="94">
        <f>SUM(U22:U23)</f>
        <v>-6955071.459999999</v>
      </c>
      <c r="V24" s="82"/>
      <c r="W24" s="94">
        <f>SUM(W22:W23)</f>
        <v>-5361708.7099999972</v>
      </c>
      <c r="X24" s="76"/>
    </row>
    <row r="25" spans="2:25" s="69" customFormat="1" ht="32.450000000000003" thickTop="1" thickBot="1">
      <c r="B25" s="68"/>
      <c r="C25" s="75" t="s">
        <v>53</v>
      </c>
      <c r="D25" s="70" t="s">
        <v>54</v>
      </c>
      <c r="E25" s="82">
        <v>1889751.47</v>
      </c>
      <c r="F25" s="82"/>
      <c r="G25" s="82">
        <v>1842295.03</v>
      </c>
      <c r="H25" s="82"/>
      <c r="I25" s="82">
        <f>E25-G25</f>
        <v>47456.439999999944</v>
      </c>
      <c r="J25" s="82"/>
      <c r="K25" s="82">
        <v>1914326.41</v>
      </c>
      <c r="L25" s="82"/>
      <c r="M25" s="90">
        <v>1851711.25</v>
      </c>
      <c r="N25" s="82"/>
      <c r="O25" s="82">
        <v>62615.159999999916</v>
      </c>
      <c r="P25" s="82"/>
      <c r="Q25" s="74"/>
      <c r="S25" s="75"/>
      <c r="T25" s="69" t="s">
        <v>55</v>
      </c>
      <c r="U25" s="86">
        <f>U24+U19+U9+U16</f>
        <v>74941596.409999996</v>
      </c>
      <c r="V25" s="82"/>
      <c r="W25" s="86">
        <f>W24+W19+W9+W16</f>
        <v>75855668.049999997</v>
      </c>
      <c r="X25" s="76"/>
    </row>
    <row r="26" spans="2:25" s="69" customFormat="1" ht="31.9" thickTop="1">
      <c r="B26" s="68"/>
      <c r="C26" s="75" t="s">
        <v>56</v>
      </c>
      <c r="D26" s="70" t="s">
        <v>57</v>
      </c>
      <c r="E26" s="82">
        <v>3799941.5100000002</v>
      </c>
      <c r="F26" s="82"/>
      <c r="G26" s="82">
        <v>2865436.53</v>
      </c>
      <c r="H26" s="82"/>
      <c r="I26" s="82">
        <f>E26-G26</f>
        <v>934504.98000000045</v>
      </c>
      <c r="J26" s="82"/>
      <c r="K26" s="82">
        <v>3690783.28</v>
      </c>
      <c r="L26" s="82"/>
      <c r="M26" s="82">
        <v>2673211.0499999998</v>
      </c>
      <c r="N26" s="82"/>
      <c r="O26" s="82">
        <v>1017572.23</v>
      </c>
      <c r="P26" s="82"/>
      <c r="Q26" s="74"/>
      <c r="S26" s="75"/>
      <c r="U26" s="82"/>
      <c r="V26" s="82"/>
      <c r="W26" s="82"/>
      <c r="X26" s="76"/>
    </row>
    <row r="27" spans="2:25" s="69" customFormat="1" ht="31.9">
      <c r="B27" s="68"/>
      <c r="C27" s="75" t="s">
        <v>58</v>
      </c>
      <c r="D27" s="69" t="s">
        <v>59</v>
      </c>
      <c r="E27" s="82">
        <v>2399861.36</v>
      </c>
      <c r="F27" s="82"/>
      <c r="G27" s="90" t="s">
        <v>26</v>
      </c>
      <c r="H27" s="82"/>
      <c r="I27" s="82">
        <f>E27</f>
        <v>2399861.36</v>
      </c>
      <c r="J27" s="82"/>
      <c r="K27" s="82">
        <v>1529165.71</v>
      </c>
      <c r="L27" s="82"/>
      <c r="M27" s="82" t="s">
        <v>26</v>
      </c>
      <c r="N27" s="82"/>
      <c r="O27" s="82">
        <v>1529165.71</v>
      </c>
      <c r="P27" s="82"/>
      <c r="Q27" s="74"/>
      <c r="R27" s="80" t="s">
        <v>60</v>
      </c>
      <c r="S27" s="81"/>
      <c r="U27" s="82"/>
      <c r="V27" s="82"/>
      <c r="W27" s="82"/>
      <c r="X27" s="76"/>
    </row>
    <row r="28" spans="2:25" s="69" customFormat="1" ht="31.9" thickBot="1">
      <c r="B28" s="68"/>
      <c r="D28" s="70" t="s">
        <v>61</v>
      </c>
      <c r="E28" s="91">
        <f>SUM(E14:E27)</f>
        <v>114577057.28999999</v>
      </c>
      <c r="F28" s="82"/>
      <c r="G28" s="91">
        <f>SUM(G14:G27)</f>
        <v>53575937.300000004</v>
      </c>
      <c r="H28" s="82"/>
      <c r="I28" s="91">
        <f>SUM(I14:I27)</f>
        <v>61001119.989999995</v>
      </c>
      <c r="J28" s="82"/>
      <c r="K28" s="91">
        <v>113309308.55999999</v>
      </c>
      <c r="L28" s="82"/>
      <c r="M28" s="91">
        <v>51466628.379999995</v>
      </c>
      <c r="N28" s="82"/>
      <c r="O28" s="91">
        <v>61842680.179999992</v>
      </c>
      <c r="P28" s="82"/>
      <c r="Q28" s="74"/>
      <c r="S28" s="75" t="s">
        <v>22</v>
      </c>
      <c r="T28" s="69" t="s">
        <v>62</v>
      </c>
      <c r="U28" s="82"/>
      <c r="V28" s="82"/>
      <c r="W28" s="82"/>
      <c r="X28" s="76"/>
      <c r="Y28" s="82"/>
    </row>
    <row r="29" spans="2:25" s="69" customFormat="1" ht="31.9" thickTop="1">
      <c r="B29" s="68"/>
      <c r="I29" s="82"/>
      <c r="P29" s="82"/>
      <c r="Q29" s="74"/>
      <c r="S29" s="75"/>
      <c r="T29" s="69" t="s">
        <v>63</v>
      </c>
      <c r="U29" s="82">
        <v>534008.86</v>
      </c>
      <c r="V29" s="82"/>
      <c r="W29" s="82">
        <v>501120.48</v>
      </c>
      <c r="X29" s="76"/>
    </row>
    <row r="30" spans="2:25" s="69" customFormat="1" ht="31.15">
      <c r="B30" s="68"/>
      <c r="D30" s="70"/>
      <c r="E30" s="82"/>
      <c r="F30" s="82"/>
      <c r="G30" s="82"/>
      <c r="H30" s="82"/>
      <c r="I30" s="82"/>
      <c r="J30" s="82"/>
      <c r="K30" s="82"/>
      <c r="L30" s="82"/>
      <c r="M30" s="82"/>
      <c r="N30" s="82"/>
      <c r="O30" s="82"/>
      <c r="P30" s="82"/>
      <c r="Q30" s="74"/>
      <c r="S30" s="75" t="s">
        <v>39</v>
      </c>
      <c r="T30" s="69" t="s">
        <v>64</v>
      </c>
      <c r="U30" s="82">
        <v>1673116.44</v>
      </c>
      <c r="V30" s="82"/>
      <c r="W30" s="82">
        <f>2737618.53-19792.49</f>
        <v>2717826.0399999996</v>
      </c>
      <c r="X30" s="76"/>
      <c r="Y30" s="82"/>
    </row>
    <row r="31" spans="2:25" s="69" customFormat="1" ht="32.450000000000003" thickBot="1">
      <c r="B31" s="68"/>
      <c r="C31" s="85" t="s">
        <v>65</v>
      </c>
      <c r="D31" s="70"/>
      <c r="E31" s="82"/>
      <c r="F31" s="82"/>
      <c r="G31" s="82"/>
      <c r="H31" s="82"/>
      <c r="I31" s="82"/>
      <c r="J31" s="82"/>
      <c r="K31" s="82"/>
      <c r="L31" s="82"/>
      <c r="M31" s="82"/>
      <c r="N31" s="82"/>
      <c r="O31" s="82"/>
      <c r="P31" s="82"/>
      <c r="Q31" s="74"/>
      <c r="S31" s="75"/>
      <c r="U31" s="91">
        <f>SUM(U29:U30)</f>
        <v>2207125.2999999998</v>
      </c>
      <c r="V31" s="82"/>
      <c r="W31" s="91">
        <f>SUM(W29:W30)</f>
        <v>3218946.5199999996</v>
      </c>
      <c r="X31" s="76"/>
      <c r="Y31" s="95"/>
    </row>
    <row r="32" spans="2:25" s="69" customFormat="1" ht="32.450000000000003" thickTop="1">
      <c r="B32" s="68"/>
      <c r="C32" s="85" t="s">
        <v>66</v>
      </c>
      <c r="D32" s="70"/>
      <c r="E32" s="82"/>
      <c r="F32" s="82"/>
      <c r="G32" s="82"/>
      <c r="H32" s="82"/>
      <c r="I32" s="82"/>
      <c r="J32" s="82"/>
      <c r="K32" s="82"/>
      <c r="L32" s="82"/>
      <c r="M32" s="82"/>
      <c r="N32" s="82"/>
      <c r="O32" s="82"/>
      <c r="P32" s="82"/>
      <c r="Q32" s="74"/>
      <c r="S32" s="75"/>
      <c r="U32" s="82"/>
      <c r="V32" s="82"/>
      <c r="W32" s="82"/>
      <c r="X32" s="76"/>
    </row>
    <row r="33" spans="2:24" s="69" customFormat="1" ht="31.9">
      <c r="B33" s="68"/>
      <c r="C33" s="75" t="s">
        <v>22</v>
      </c>
      <c r="D33" s="70" t="s">
        <v>67</v>
      </c>
      <c r="E33" s="82"/>
      <c r="F33" s="82"/>
      <c r="G33" s="82">
        <v>34075</v>
      </c>
      <c r="H33" s="82"/>
      <c r="I33" s="82"/>
      <c r="J33" s="82"/>
      <c r="K33" s="82"/>
      <c r="L33" s="82"/>
      <c r="M33" s="82">
        <v>34075</v>
      </c>
      <c r="N33" s="82"/>
      <c r="O33" s="82"/>
      <c r="P33" s="82"/>
      <c r="Q33" s="74"/>
      <c r="R33" s="80" t="s">
        <v>68</v>
      </c>
      <c r="S33" s="81"/>
      <c r="U33" s="82"/>
      <c r="V33" s="82"/>
      <c r="W33" s="82"/>
      <c r="X33" s="76"/>
    </row>
    <row r="34" spans="2:24" s="69" customFormat="1" ht="31.9">
      <c r="B34" s="68"/>
      <c r="D34" s="96" t="s">
        <v>69</v>
      </c>
      <c r="G34" s="82">
        <v>1989.19</v>
      </c>
      <c r="M34" s="97">
        <v>160.28</v>
      </c>
      <c r="P34" s="82"/>
      <c r="Q34" s="74"/>
      <c r="S34" s="85" t="s">
        <v>70</v>
      </c>
      <c r="U34" s="82"/>
      <c r="V34" s="82"/>
      <c r="W34" s="82"/>
      <c r="X34" s="76"/>
    </row>
    <row r="35" spans="2:24" s="69" customFormat="1" ht="31.9">
      <c r="B35" s="68"/>
      <c r="C35" s="75"/>
      <c r="D35" s="96" t="s">
        <v>71</v>
      </c>
      <c r="E35" s="82"/>
      <c r="F35" s="82"/>
      <c r="G35" s="93">
        <v>-15056.36</v>
      </c>
      <c r="H35" s="82"/>
      <c r="I35" s="82">
        <f>G33+G34+G35</f>
        <v>21007.83</v>
      </c>
      <c r="J35" s="82"/>
      <c r="K35" s="82"/>
      <c r="L35" s="82"/>
      <c r="M35" s="93">
        <v>-15056.36</v>
      </c>
      <c r="N35" s="82"/>
      <c r="O35" s="82">
        <v>19178.919999999998</v>
      </c>
      <c r="P35" s="82"/>
      <c r="Q35" s="74"/>
      <c r="S35" s="75" t="s">
        <v>39</v>
      </c>
      <c r="T35" s="69" t="s">
        <v>72</v>
      </c>
      <c r="U35" s="82">
        <v>618949.32999999996</v>
      </c>
      <c r="V35" s="82"/>
      <c r="W35" s="82">
        <f>105030.9+419791.05+103590.43+2202.53</f>
        <v>630614.90999999992</v>
      </c>
      <c r="X35" s="76"/>
    </row>
    <row r="36" spans="2:24" s="69" customFormat="1" ht="31.15">
      <c r="B36" s="68"/>
      <c r="C36" s="75" t="s">
        <v>29</v>
      </c>
      <c r="D36" s="70" t="s">
        <v>73</v>
      </c>
      <c r="E36" s="82"/>
      <c r="F36" s="82"/>
      <c r="G36" s="82">
        <v>13522568.210000001</v>
      </c>
      <c r="H36" s="82"/>
      <c r="I36" s="82"/>
      <c r="J36" s="82"/>
      <c r="K36" s="82"/>
      <c r="L36" s="82"/>
      <c r="M36" s="82">
        <v>13522568.210000001</v>
      </c>
      <c r="N36" s="82"/>
      <c r="O36" s="82"/>
      <c r="P36" s="82"/>
      <c r="Q36" s="74"/>
      <c r="S36" s="75" t="s">
        <v>74</v>
      </c>
      <c r="T36" s="69" t="s">
        <v>75</v>
      </c>
      <c r="U36" s="82">
        <v>76995.520000000004</v>
      </c>
      <c r="V36" s="82"/>
      <c r="W36" s="82">
        <v>81226.539999999994</v>
      </c>
      <c r="X36" s="76"/>
    </row>
    <row r="37" spans="2:24" s="69" customFormat="1" ht="31.9" thickBot="1">
      <c r="B37" s="68"/>
      <c r="C37" s="75"/>
      <c r="D37" s="96" t="s">
        <v>76</v>
      </c>
      <c r="F37" s="82"/>
      <c r="G37" s="93">
        <v>-1557755.51</v>
      </c>
      <c r="H37" s="82"/>
      <c r="I37" s="82">
        <f>G36+G37</f>
        <v>11964812.700000001</v>
      </c>
      <c r="J37" s="82"/>
      <c r="L37" s="82"/>
      <c r="M37" s="93">
        <v>-1557755.51</v>
      </c>
      <c r="N37" s="82"/>
      <c r="O37" s="82">
        <v>11964812.700000001</v>
      </c>
      <c r="P37" s="82"/>
      <c r="Q37" s="74"/>
      <c r="S37" s="75"/>
      <c r="U37" s="91">
        <f>SUM(U35:U36)</f>
        <v>695944.85</v>
      </c>
      <c r="V37" s="82"/>
      <c r="W37" s="91">
        <f>SUM(W35:W36)</f>
        <v>711841.45</v>
      </c>
      <c r="X37" s="76"/>
    </row>
    <row r="38" spans="2:24" s="69" customFormat="1" ht="31.9" thickTop="1">
      <c r="B38" s="68"/>
      <c r="C38" s="75" t="s">
        <v>77</v>
      </c>
      <c r="D38" s="69" t="s">
        <v>78</v>
      </c>
      <c r="F38" s="82"/>
      <c r="G38" s="82"/>
      <c r="H38" s="82"/>
      <c r="I38" s="82">
        <v>500</v>
      </c>
      <c r="J38" s="82"/>
      <c r="L38" s="82"/>
      <c r="M38" s="82"/>
      <c r="N38" s="82"/>
      <c r="O38" s="82">
        <v>500</v>
      </c>
      <c r="P38" s="82"/>
      <c r="Q38" s="74"/>
      <c r="U38" s="82"/>
      <c r="W38" s="82"/>
      <c r="X38" s="76"/>
    </row>
    <row r="39" spans="2:24" s="69" customFormat="1" ht="32.450000000000003" thickBot="1">
      <c r="B39" s="68"/>
      <c r="D39" s="70"/>
      <c r="F39" s="82"/>
      <c r="G39" s="82"/>
      <c r="H39" s="82"/>
      <c r="I39" s="91">
        <f>SUM(I35:I38)</f>
        <v>11986320.530000001</v>
      </c>
      <c r="J39" s="82"/>
      <c r="L39" s="82"/>
      <c r="M39" s="82"/>
      <c r="N39" s="82"/>
      <c r="O39" s="91">
        <v>11984491.620000001</v>
      </c>
      <c r="P39" s="82"/>
      <c r="Q39" s="74"/>
      <c r="S39" s="85" t="s">
        <v>79</v>
      </c>
      <c r="U39" s="82"/>
      <c r="V39" s="82"/>
      <c r="W39" s="82"/>
      <c r="X39" s="76"/>
    </row>
    <row r="40" spans="2:24" s="69" customFormat="1" ht="32.450000000000003" thickTop="1" thickBot="1">
      <c r="B40" s="68"/>
      <c r="D40" s="69" t="s">
        <v>80</v>
      </c>
      <c r="E40" s="82"/>
      <c r="F40" s="82"/>
      <c r="G40" s="82"/>
      <c r="H40" s="82"/>
      <c r="I40" s="98">
        <f>I39+I28</f>
        <v>72987440.519999996</v>
      </c>
      <c r="J40" s="82"/>
      <c r="K40" s="82"/>
      <c r="L40" s="82"/>
      <c r="M40" s="82"/>
      <c r="N40" s="82"/>
      <c r="O40" s="98">
        <v>73827171.799999997</v>
      </c>
      <c r="P40" s="82"/>
      <c r="Q40" s="74"/>
      <c r="S40" s="75" t="s">
        <v>22</v>
      </c>
      <c r="T40" s="69" t="s">
        <v>81</v>
      </c>
      <c r="U40" s="82">
        <v>628827.9</v>
      </c>
      <c r="V40" s="82"/>
      <c r="W40" s="82">
        <v>964556.86</v>
      </c>
      <c r="X40" s="76"/>
    </row>
    <row r="41" spans="2:24" s="69" customFormat="1" ht="31.9" thickTop="1">
      <c r="B41" s="68"/>
      <c r="E41" s="82"/>
      <c r="F41" s="82"/>
      <c r="G41" s="82"/>
      <c r="H41" s="82"/>
      <c r="I41" s="82"/>
      <c r="J41" s="82"/>
      <c r="K41" s="82"/>
      <c r="L41" s="82"/>
      <c r="M41" s="82"/>
      <c r="N41" s="82"/>
      <c r="O41" s="82"/>
      <c r="P41" s="82"/>
      <c r="Q41" s="74"/>
      <c r="S41" s="75" t="s">
        <v>27</v>
      </c>
      <c r="T41" s="69" t="s">
        <v>82</v>
      </c>
      <c r="U41" s="69">
        <v>12.35</v>
      </c>
      <c r="W41" s="69">
        <v>438.87</v>
      </c>
      <c r="X41" s="76"/>
    </row>
    <row r="42" spans="2:24" s="69" customFormat="1" ht="31.9">
      <c r="B42" s="83" t="s">
        <v>83</v>
      </c>
      <c r="D42" s="70"/>
      <c r="E42" s="82"/>
      <c r="F42" s="82"/>
      <c r="G42" s="82"/>
      <c r="H42" s="82"/>
      <c r="I42" s="82"/>
      <c r="J42" s="82"/>
      <c r="K42" s="82"/>
      <c r="L42" s="82"/>
      <c r="M42" s="82"/>
      <c r="N42" s="82"/>
      <c r="O42" s="82"/>
      <c r="P42" s="82"/>
      <c r="Q42" s="74"/>
      <c r="S42" s="75" t="s">
        <v>53</v>
      </c>
      <c r="T42" s="69" t="s">
        <v>84</v>
      </c>
      <c r="U42" s="82">
        <v>612623.04</v>
      </c>
      <c r="V42" s="82"/>
      <c r="W42" s="82">
        <v>139314.78</v>
      </c>
      <c r="X42" s="76"/>
    </row>
    <row r="43" spans="2:24" s="69" customFormat="1" ht="31.9">
      <c r="B43" s="83"/>
      <c r="C43" s="85" t="s">
        <v>85</v>
      </c>
      <c r="D43" s="70"/>
      <c r="E43" s="82"/>
      <c r="F43" s="82"/>
      <c r="G43" s="82"/>
      <c r="H43" s="82"/>
      <c r="P43" s="82"/>
      <c r="Q43" s="74"/>
      <c r="S43" s="75" t="s">
        <v>56</v>
      </c>
      <c r="T43" s="69" t="s">
        <v>86</v>
      </c>
      <c r="U43" s="82">
        <v>925746.57</v>
      </c>
      <c r="V43" s="82"/>
      <c r="W43" s="82">
        <v>75195.92</v>
      </c>
      <c r="X43" s="76"/>
    </row>
    <row r="44" spans="2:24" s="69" customFormat="1" ht="32.450000000000003" thickBot="1">
      <c r="B44" s="83"/>
      <c r="C44" s="75" t="s">
        <v>22</v>
      </c>
      <c r="D44" s="69" t="s">
        <v>87</v>
      </c>
      <c r="E44" s="82"/>
      <c r="F44" s="82"/>
      <c r="G44" s="82"/>
      <c r="H44" s="82"/>
      <c r="I44" s="87">
        <v>11583.8</v>
      </c>
      <c r="J44" s="87"/>
      <c r="K44" s="82"/>
      <c r="L44" s="82"/>
      <c r="M44" s="82"/>
      <c r="N44" s="82"/>
      <c r="O44" s="87">
        <v>8980.4599999999991</v>
      </c>
      <c r="P44" s="82"/>
      <c r="Q44" s="74"/>
      <c r="S44" s="75" t="s">
        <v>74</v>
      </c>
      <c r="T44" s="69" t="s">
        <v>88</v>
      </c>
      <c r="U44" s="82">
        <v>139495.28</v>
      </c>
      <c r="V44" s="82"/>
      <c r="W44" s="82">
        <v>51932.47</v>
      </c>
      <c r="X44" s="76"/>
    </row>
    <row r="45" spans="2:24" s="69" customFormat="1" ht="33" thickTop="1" thickBot="1">
      <c r="B45" s="83"/>
      <c r="D45" s="70"/>
      <c r="E45" s="82"/>
      <c r="F45" s="82"/>
      <c r="G45" s="82"/>
      <c r="H45" s="82"/>
      <c r="I45" s="82"/>
      <c r="J45" s="82"/>
      <c r="K45" s="82"/>
      <c r="L45" s="82"/>
      <c r="M45" s="82"/>
      <c r="N45" s="82"/>
      <c r="O45" s="82"/>
      <c r="P45" s="82"/>
      <c r="Q45" s="74"/>
      <c r="U45" s="91">
        <f>SUM(U40:U44)</f>
        <v>2306705.1399999997</v>
      </c>
      <c r="V45" s="82"/>
      <c r="W45" s="91">
        <f>SUM(W40:W44)</f>
        <v>1231438.8999999999</v>
      </c>
      <c r="X45" s="76"/>
    </row>
    <row r="46" spans="2:24" s="69" customFormat="1" ht="33" thickTop="1" thickBot="1">
      <c r="B46" s="68"/>
      <c r="C46" s="85" t="s">
        <v>89</v>
      </c>
      <c r="D46" s="70"/>
      <c r="E46" s="82"/>
      <c r="F46" s="82"/>
      <c r="G46" s="82"/>
      <c r="H46" s="82"/>
      <c r="I46" s="72"/>
      <c r="J46" s="72"/>
      <c r="K46" s="72"/>
      <c r="L46" s="72"/>
      <c r="M46" s="72"/>
      <c r="N46" s="82"/>
      <c r="O46" s="82"/>
      <c r="P46" s="82"/>
      <c r="Q46" s="74"/>
      <c r="S46" s="75"/>
      <c r="T46" s="69" t="s">
        <v>90</v>
      </c>
      <c r="U46" s="86">
        <f>U45+U37</f>
        <v>3002649.9899999998</v>
      </c>
      <c r="V46" s="82"/>
      <c r="W46" s="86">
        <f>W45+W37</f>
        <v>1943280.3499999999</v>
      </c>
      <c r="X46" s="76"/>
    </row>
    <row r="47" spans="2:24" s="69" customFormat="1" ht="31.9" thickTop="1">
      <c r="B47" s="68"/>
      <c r="C47" s="75" t="s">
        <v>22</v>
      </c>
      <c r="D47" s="69" t="s">
        <v>91</v>
      </c>
      <c r="E47" s="82"/>
      <c r="F47" s="82"/>
      <c r="G47" s="82">
        <f>4372413.21-672566.12</f>
        <v>3699847.09</v>
      </c>
      <c r="H47" s="82"/>
      <c r="I47" s="82"/>
      <c r="J47" s="82"/>
      <c r="K47" s="82"/>
      <c r="L47" s="82"/>
      <c r="M47" s="82">
        <v>3867078.1900000009</v>
      </c>
      <c r="N47" s="82"/>
      <c r="O47" s="82"/>
      <c r="P47" s="82"/>
      <c r="Q47" s="74"/>
      <c r="X47" s="76"/>
    </row>
    <row r="48" spans="2:24" s="69" customFormat="1" ht="31.15">
      <c r="B48" s="68"/>
      <c r="C48" s="75"/>
      <c r="D48" s="99" t="s">
        <v>92</v>
      </c>
      <c r="E48" s="82"/>
      <c r="F48" s="82"/>
      <c r="G48" s="93">
        <v>-1589972.93</v>
      </c>
      <c r="H48" s="82"/>
      <c r="I48" s="82">
        <f>G47+G48</f>
        <v>2109874.16</v>
      </c>
      <c r="J48" s="82"/>
      <c r="K48" s="82"/>
      <c r="L48" s="82"/>
      <c r="M48" s="93">
        <v>-1677181.93</v>
      </c>
      <c r="N48" s="82"/>
      <c r="O48" s="82">
        <v>2189896.2600000007</v>
      </c>
      <c r="P48" s="82"/>
      <c r="Q48" s="74"/>
      <c r="X48" s="76"/>
    </row>
    <row r="49" spans="2:24" s="69" customFormat="1" ht="31.15">
      <c r="B49" s="68"/>
      <c r="C49" s="75" t="s">
        <v>27</v>
      </c>
      <c r="D49" s="69" t="s">
        <v>93</v>
      </c>
      <c r="E49" s="82"/>
      <c r="F49" s="82"/>
      <c r="G49" s="82">
        <v>97750.8</v>
      </c>
      <c r="H49" s="82"/>
      <c r="I49" s="82"/>
      <c r="J49" s="82"/>
      <c r="K49" s="82"/>
      <c r="L49" s="82"/>
      <c r="M49" s="82">
        <v>97750.8</v>
      </c>
      <c r="N49" s="82"/>
      <c r="O49" s="82"/>
      <c r="P49" s="82"/>
      <c r="Q49" s="74"/>
      <c r="U49" s="82"/>
      <c r="X49" s="76"/>
    </row>
    <row r="50" spans="2:24" s="69" customFormat="1" ht="31.15">
      <c r="B50" s="68"/>
      <c r="C50" s="75"/>
      <c r="D50" s="99" t="s">
        <v>92</v>
      </c>
      <c r="E50" s="82"/>
      <c r="F50" s="82"/>
      <c r="G50" s="93">
        <v>-97630.8</v>
      </c>
      <c r="H50" s="82"/>
      <c r="I50" s="82">
        <f>G49+G50</f>
        <v>120</v>
      </c>
      <c r="J50" s="82"/>
      <c r="K50" s="82"/>
      <c r="L50" s="82"/>
      <c r="M50" s="93">
        <v>-97630.8</v>
      </c>
      <c r="N50" s="82"/>
      <c r="O50" s="82">
        <v>120</v>
      </c>
      <c r="P50" s="82"/>
      <c r="Q50" s="74"/>
      <c r="X50" s="76"/>
    </row>
    <row r="51" spans="2:24" s="69" customFormat="1" ht="31.15">
      <c r="B51" s="68"/>
      <c r="C51" s="75" t="s">
        <v>16</v>
      </c>
      <c r="D51" s="69" t="s">
        <v>94</v>
      </c>
      <c r="E51" s="82"/>
      <c r="F51" s="82"/>
      <c r="G51" s="82">
        <v>1025172.65</v>
      </c>
      <c r="H51" s="82"/>
      <c r="I51" s="82"/>
      <c r="J51" s="82"/>
      <c r="K51" s="82"/>
      <c r="L51" s="82"/>
      <c r="M51" s="82">
        <v>701580.54</v>
      </c>
      <c r="N51" s="82"/>
      <c r="O51" s="82"/>
      <c r="P51" s="82"/>
      <c r="Q51" s="74"/>
      <c r="S51" s="75"/>
      <c r="X51" s="76"/>
    </row>
    <row r="52" spans="2:24" s="69" customFormat="1" ht="31.15">
      <c r="B52" s="68"/>
      <c r="C52" s="75"/>
      <c r="D52" s="99" t="s">
        <v>92</v>
      </c>
      <c r="E52" s="82"/>
      <c r="F52" s="82"/>
      <c r="G52" s="93">
        <f>-G51</f>
        <v>-1025172.65</v>
      </c>
      <c r="H52" s="82"/>
      <c r="I52" s="90" t="s">
        <v>26</v>
      </c>
      <c r="J52" s="82"/>
      <c r="K52" s="82"/>
      <c r="L52" s="82"/>
      <c r="M52" s="93">
        <f>-M51</f>
        <v>-701580.54</v>
      </c>
      <c r="N52" s="82"/>
      <c r="O52" s="90" t="s">
        <v>26</v>
      </c>
      <c r="P52" s="82"/>
      <c r="Q52" s="74"/>
      <c r="U52" s="100"/>
      <c r="V52" s="101"/>
      <c r="W52" s="101"/>
      <c r="X52" s="76"/>
    </row>
    <row r="53" spans="2:24" s="69" customFormat="1" ht="31.15">
      <c r="B53" s="68"/>
      <c r="C53" s="75" t="s">
        <v>53</v>
      </c>
      <c r="D53" s="69" t="s">
        <v>95</v>
      </c>
      <c r="E53" s="82"/>
      <c r="F53" s="82"/>
      <c r="G53" s="82"/>
      <c r="H53" s="82"/>
      <c r="I53" s="82">
        <v>101061.47</v>
      </c>
      <c r="J53" s="82"/>
      <c r="K53" s="82"/>
      <c r="L53" s="82"/>
      <c r="M53" s="82"/>
      <c r="N53" s="82"/>
      <c r="O53" s="82">
        <v>95271.23</v>
      </c>
      <c r="P53" s="82"/>
      <c r="Q53" s="74"/>
      <c r="U53" s="100"/>
      <c r="V53" s="101"/>
      <c r="W53" s="100"/>
      <c r="X53" s="76"/>
    </row>
    <row r="54" spans="2:24" s="69" customFormat="1" ht="31.15">
      <c r="B54" s="68"/>
      <c r="C54" s="75" t="s">
        <v>96</v>
      </c>
      <c r="D54" s="69" t="s">
        <v>97</v>
      </c>
      <c r="E54" s="82"/>
      <c r="F54" s="82"/>
      <c r="G54" s="82"/>
      <c r="H54" s="82"/>
      <c r="I54" s="82">
        <v>814329.04</v>
      </c>
      <c r="J54" s="82"/>
      <c r="K54" s="82"/>
      <c r="L54" s="82"/>
      <c r="M54" s="82"/>
      <c r="N54" s="82"/>
      <c r="O54" s="82">
        <v>424886.04000000004</v>
      </c>
      <c r="P54" s="82"/>
      <c r="Q54" s="74"/>
      <c r="U54" s="100"/>
      <c r="V54" s="101"/>
      <c r="W54" s="100"/>
      <c r="X54" s="76"/>
    </row>
    <row r="55" spans="2:24" s="69" customFormat="1" ht="31.15">
      <c r="B55" s="68"/>
      <c r="C55" s="75" t="s">
        <v>98</v>
      </c>
      <c r="D55" s="69" t="s">
        <v>99</v>
      </c>
      <c r="E55" s="82"/>
      <c r="F55" s="82"/>
      <c r="H55" s="82"/>
      <c r="I55" s="90" t="s">
        <v>26</v>
      </c>
      <c r="J55" s="82"/>
      <c r="K55" s="82"/>
      <c r="L55" s="82"/>
      <c r="M55" s="82"/>
      <c r="N55" s="82"/>
      <c r="O55" s="82">
        <v>6000</v>
      </c>
      <c r="P55" s="82"/>
      <c r="Q55" s="74"/>
      <c r="U55" s="100"/>
      <c r="V55" s="101"/>
      <c r="W55" s="101"/>
      <c r="X55" s="76"/>
    </row>
    <row r="56" spans="2:24" s="69" customFormat="1" ht="31.9" thickBot="1">
      <c r="B56" s="68"/>
      <c r="C56" s="75"/>
      <c r="D56" s="70"/>
      <c r="E56" s="82"/>
      <c r="F56" s="82"/>
      <c r="H56" s="82"/>
      <c r="I56" s="91">
        <f>SUM(I48:I54)</f>
        <v>3025384.6700000004</v>
      </c>
      <c r="J56" s="82"/>
      <c r="K56" s="82"/>
      <c r="L56" s="82"/>
      <c r="N56" s="82"/>
      <c r="O56" s="91">
        <v>2716173.53</v>
      </c>
      <c r="P56" s="82"/>
      <c r="Q56" s="74"/>
      <c r="U56" s="100"/>
      <c r="V56" s="101"/>
      <c r="W56" s="101"/>
      <c r="X56" s="76"/>
    </row>
    <row r="57" spans="2:24" s="69" customFormat="1" ht="31.9" thickTop="1">
      <c r="B57" s="68"/>
      <c r="P57" s="82"/>
      <c r="Q57" s="74"/>
      <c r="U57" s="100"/>
      <c r="V57" s="101"/>
      <c r="W57" s="100"/>
      <c r="X57" s="76"/>
    </row>
    <row r="58" spans="2:24" s="69" customFormat="1" ht="31.9">
      <c r="B58" s="68"/>
      <c r="C58" s="85" t="s">
        <v>100</v>
      </c>
      <c r="D58" s="70"/>
      <c r="E58" s="82" t="s">
        <v>101</v>
      </c>
      <c r="F58" s="82"/>
      <c r="G58" s="82"/>
      <c r="H58" s="82"/>
      <c r="I58" s="82"/>
      <c r="J58" s="82"/>
      <c r="K58" s="82" t="s">
        <v>101</v>
      </c>
      <c r="L58" s="82"/>
      <c r="M58" s="82"/>
      <c r="N58" s="82"/>
      <c r="O58" s="82"/>
      <c r="P58" s="82"/>
      <c r="Q58" s="74"/>
      <c r="S58" s="75"/>
      <c r="U58" s="82"/>
      <c r="V58" s="82"/>
      <c r="W58" s="100"/>
      <c r="X58" s="76"/>
    </row>
    <row r="59" spans="2:24" s="69" customFormat="1" ht="31.9" thickBot="1">
      <c r="B59" s="68"/>
      <c r="C59" s="75" t="s">
        <v>27</v>
      </c>
      <c r="D59" s="70" t="s">
        <v>102</v>
      </c>
      <c r="E59" s="82"/>
      <c r="F59" s="82"/>
      <c r="G59" s="82"/>
      <c r="H59" s="82"/>
      <c r="I59" s="86">
        <v>4157075.33</v>
      </c>
      <c r="J59" s="86"/>
      <c r="K59" s="82"/>
      <c r="L59" s="82"/>
      <c r="M59" s="82"/>
      <c r="N59" s="82"/>
      <c r="O59" s="86">
        <v>4248344.3</v>
      </c>
      <c r="P59" s="82"/>
      <c r="Q59" s="74"/>
      <c r="S59" s="75"/>
      <c r="U59" s="82"/>
      <c r="V59" s="82"/>
      <c r="W59" s="100"/>
      <c r="X59" s="76"/>
    </row>
    <row r="60" spans="2:24" s="69" customFormat="1" ht="32.450000000000003" thickTop="1" thickBot="1">
      <c r="B60" s="68"/>
      <c r="D60" s="69" t="s">
        <v>103</v>
      </c>
      <c r="E60" s="82"/>
      <c r="F60" s="82"/>
      <c r="G60" s="82" t="s">
        <v>101</v>
      </c>
      <c r="H60" s="82"/>
      <c r="I60" s="86">
        <f>I59+I56+I44</f>
        <v>7194043.7999999998</v>
      </c>
      <c r="J60" s="82"/>
      <c r="K60" s="82"/>
      <c r="L60" s="82"/>
      <c r="M60" s="82" t="s">
        <v>101</v>
      </c>
      <c r="N60" s="82"/>
      <c r="O60" s="86">
        <v>6973498.29</v>
      </c>
      <c r="P60" s="82"/>
      <c r="Q60" s="74"/>
      <c r="X60" s="76"/>
    </row>
    <row r="61" spans="2:24" s="69" customFormat="1" ht="31.9" thickTop="1">
      <c r="B61" s="68"/>
      <c r="P61" s="82"/>
      <c r="Q61" s="74"/>
      <c r="X61" s="76"/>
    </row>
    <row r="62" spans="2:24" s="69" customFormat="1" ht="31.9">
      <c r="B62" s="83" t="s">
        <v>104</v>
      </c>
      <c r="D62" s="70"/>
      <c r="E62" s="82"/>
      <c r="F62" s="82"/>
      <c r="G62" s="82"/>
      <c r="H62" s="82"/>
      <c r="I62" s="82"/>
      <c r="J62" s="82"/>
      <c r="K62" s="82"/>
      <c r="L62" s="82"/>
      <c r="M62" s="82"/>
      <c r="N62" s="82"/>
      <c r="O62" s="82"/>
      <c r="P62" s="82"/>
      <c r="Q62" s="74"/>
      <c r="R62" s="80" t="s">
        <v>105</v>
      </c>
      <c r="S62" s="81"/>
      <c r="U62" s="82"/>
      <c r="V62" s="82"/>
      <c r="W62" s="82"/>
      <c r="X62" s="76"/>
    </row>
    <row r="63" spans="2:24" s="69" customFormat="1" ht="31.15">
      <c r="B63" s="68"/>
      <c r="C63" s="75" t="s">
        <v>22</v>
      </c>
      <c r="D63" s="69" t="s">
        <v>106</v>
      </c>
      <c r="E63" s="82"/>
      <c r="F63" s="82"/>
      <c r="G63" s="82"/>
      <c r="H63" s="82"/>
      <c r="I63" s="82">
        <v>2999.13</v>
      </c>
      <c r="J63" s="82"/>
      <c r="K63" s="82"/>
      <c r="L63" s="82"/>
      <c r="M63" s="82"/>
      <c r="N63" s="82"/>
      <c r="O63" s="82">
        <v>3217.52</v>
      </c>
      <c r="P63" s="82"/>
      <c r="Q63" s="74"/>
      <c r="S63" s="75" t="s">
        <v>39</v>
      </c>
      <c r="T63" s="69" t="s">
        <v>107</v>
      </c>
      <c r="U63" s="82">
        <v>501587.33</v>
      </c>
      <c r="V63" s="82"/>
      <c r="W63" s="82">
        <v>357867.2</v>
      </c>
      <c r="X63" s="76"/>
    </row>
    <row r="64" spans="2:24" s="69" customFormat="1" ht="31.15">
      <c r="B64" s="68"/>
      <c r="C64" s="75" t="s">
        <v>39</v>
      </c>
      <c r="D64" s="69" t="s">
        <v>108</v>
      </c>
      <c r="E64" s="82" t="s">
        <v>101</v>
      </c>
      <c r="F64" s="82"/>
      <c r="G64" s="82"/>
      <c r="H64" s="82"/>
      <c r="I64" s="82">
        <v>428312.99</v>
      </c>
      <c r="J64" s="82"/>
      <c r="K64" s="82" t="s">
        <v>101</v>
      </c>
      <c r="L64" s="82"/>
      <c r="M64" s="82"/>
      <c r="N64" s="82"/>
      <c r="O64" s="82">
        <v>484712.28</v>
      </c>
      <c r="P64" s="82"/>
      <c r="Q64" s="74"/>
      <c r="S64" s="75" t="s">
        <v>27</v>
      </c>
      <c r="T64" s="69" t="s">
        <v>109</v>
      </c>
      <c r="U64" s="82">
        <v>81400.72</v>
      </c>
      <c r="V64" s="82"/>
      <c r="W64" s="82">
        <v>81400.72</v>
      </c>
      <c r="X64" s="76"/>
    </row>
    <row r="65" spans="2:26" s="80" customFormat="1" ht="32.450000000000003" thickBot="1">
      <c r="B65" s="68"/>
      <c r="C65" s="69"/>
      <c r="D65" s="70"/>
      <c r="E65" s="82"/>
      <c r="F65" s="82"/>
      <c r="G65" s="82"/>
      <c r="H65" s="82"/>
      <c r="I65" s="91">
        <f>SUM(I63:I64)</f>
        <v>431312.12</v>
      </c>
      <c r="J65" s="82"/>
      <c r="K65" s="82"/>
      <c r="L65" s="82"/>
      <c r="M65" s="82"/>
      <c r="N65" s="82"/>
      <c r="O65" s="91">
        <v>487929.80000000005</v>
      </c>
      <c r="P65" s="72"/>
      <c r="Q65" s="102"/>
      <c r="R65" s="69"/>
      <c r="S65" s="75"/>
      <c r="T65" s="69"/>
      <c r="U65" s="91">
        <f>SUM(U63:U64)</f>
        <v>582988.05000000005</v>
      </c>
      <c r="V65" s="82"/>
      <c r="W65" s="91">
        <f>SUM(W63:W64)</f>
        <v>439267.92000000004</v>
      </c>
      <c r="X65" s="103"/>
      <c r="Y65" s="72"/>
    </row>
    <row r="66" spans="2:26" s="80" customFormat="1" ht="32.450000000000003" thickTop="1">
      <c r="B66" s="68"/>
      <c r="C66" s="69"/>
      <c r="D66" s="70"/>
      <c r="E66" s="82"/>
      <c r="F66" s="82"/>
      <c r="G66" s="82"/>
      <c r="H66" s="82"/>
      <c r="I66" s="82"/>
      <c r="J66" s="82"/>
      <c r="K66" s="82"/>
      <c r="L66" s="82"/>
      <c r="M66" s="82"/>
      <c r="N66" s="82"/>
      <c r="O66" s="82"/>
      <c r="P66" s="72"/>
      <c r="Q66" s="102"/>
      <c r="R66" s="69"/>
      <c r="S66" s="75"/>
      <c r="T66" s="69"/>
      <c r="U66" s="82"/>
      <c r="V66" s="82"/>
      <c r="W66" s="82"/>
      <c r="X66" s="103"/>
      <c r="Y66" s="72"/>
    </row>
    <row r="67" spans="2:26" s="80" customFormat="1" ht="32.450000000000003" thickBot="1">
      <c r="B67" s="83" t="s">
        <v>110</v>
      </c>
      <c r="C67" s="69"/>
      <c r="D67" s="70"/>
      <c r="E67" s="82"/>
      <c r="F67" s="82"/>
      <c r="G67" s="82"/>
      <c r="H67" s="82"/>
      <c r="I67" s="104">
        <f>I65+I60+I40+I10</f>
        <v>80734359.75</v>
      </c>
      <c r="J67" s="72"/>
      <c r="K67" s="72"/>
      <c r="L67" s="72"/>
      <c r="M67" s="72"/>
      <c r="N67" s="72"/>
      <c r="O67" s="104">
        <v>81457162.840000004</v>
      </c>
      <c r="P67" s="72"/>
      <c r="Q67" s="102"/>
      <c r="R67" s="80" t="s">
        <v>111</v>
      </c>
      <c r="S67" s="81"/>
      <c r="U67" s="104">
        <f>U65+U46+U31+U25</f>
        <v>80734359.75</v>
      </c>
      <c r="V67" s="72"/>
      <c r="W67" s="104">
        <f>W65+W46+W31+W25</f>
        <v>81457162.840000004</v>
      </c>
      <c r="X67" s="103"/>
      <c r="Y67" s="88"/>
      <c r="Z67" s="88"/>
    </row>
    <row r="68" spans="2:26" s="80" customFormat="1" ht="33" thickTop="1" thickBot="1">
      <c r="B68" s="83"/>
      <c r="D68" s="84"/>
      <c r="E68" s="72"/>
      <c r="F68" s="72"/>
      <c r="G68" s="72"/>
      <c r="H68" s="72"/>
      <c r="P68" s="72"/>
      <c r="Q68" s="105"/>
      <c r="R68" s="106"/>
      <c r="S68" s="81"/>
      <c r="U68" s="72"/>
      <c r="V68" s="72"/>
      <c r="W68" s="72"/>
      <c r="X68" s="103"/>
      <c r="Y68" s="72"/>
    </row>
    <row r="69" spans="2:26" s="107" customFormat="1" ht="55.9" customHeight="1" thickTop="1" thickBot="1">
      <c r="B69" s="141" t="s">
        <v>112</v>
      </c>
      <c r="C69" s="142"/>
      <c r="D69" s="142"/>
      <c r="E69" s="142"/>
      <c r="F69" s="142"/>
      <c r="G69" s="142"/>
      <c r="H69" s="142"/>
      <c r="I69" s="142"/>
      <c r="J69" s="142"/>
      <c r="K69" s="142"/>
      <c r="L69" s="142"/>
      <c r="M69" s="142"/>
      <c r="N69" s="142"/>
      <c r="O69" s="142"/>
      <c r="P69" s="55"/>
      <c r="Q69" s="150" t="s">
        <v>113</v>
      </c>
      <c r="R69" s="142"/>
      <c r="S69" s="142"/>
      <c r="T69" s="142"/>
      <c r="U69" s="142"/>
      <c r="V69" s="142"/>
      <c r="W69" s="142"/>
      <c r="X69" s="151"/>
    </row>
    <row r="70" spans="2:26" s="69" customFormat="1" ht="32.450000000000003" thickTop="1">
      <c r="B70" s="53"/>
      <c r="C70" s="50"/>
      <c r="D70" s="50"/>
      <c r="E70" s="154" t="s">
        <v>6</v>
      </c>
      <c r="F70" s="154"/>
      <c r="G70" s="154"/>
      <c r="H70" s="154"/>
      <c r="I70" s="154"/>
      <c r="J70" s="50"/>
      <c r="K70" s="154" t="s">
        <v>7</v>
      </c>
      <c r="L70" s="154"/>
      <c r="M70" s="154"/>
      <c r="N70" s="154"/>
      <c r="O70" s="154"/>
      <c r="P70" s="50"/>
      <c r="Q70" s="54"/>
      <c r="R70" s="51"/>
      <c r="S70" s="51"/>
      <c r="T70" s="51"/>
      <c r="U70" s="147" t="s">
        <v>8</v>
      </c>
      <c r="V70" s="51"/>
      <c r="W70" s="147" t="s">
        <v>9</v>
      </c>
      <c r="X70" s="52"/>
    </row>
    <row r="71" spans="2:26" s="69" customFormat="1" ht="28.15" customHeight="1">
      <c r="B71" s="68"/>
      <c r="D71" s="70"/>
      <c r="E71" s="154"/>
      <c r="F71" s="154"/>
      <c r="G71" s="154"/>
      <c r="H71" s="154"/>
      <c r="I71" s="154"/>
      <c r="J71" s="72"/>
      <c r="K71" s="154"/>
      <c r="L71" s="154"/>
      <c r="M71" s="154"/>
      <c r="N71" s="154"/>
      <c r="O71" s="154"/>
      <c r="P71" s="108"/>
      <c r="Q71" s="74"/>
      <c r="S71" s="75"/>
      <c r="U71" s="147"/>
      <c r="V71" s="72"/>
      <c r="W71" s="147"/>
      <c r="X71" s="76"/>
    </row>
    <row r="72" spans="2:26" s="69" customFormat="1" ht="26.45" customHeight="1">
      <c r="B72" s="148" t="s">
        <v>114</v>
      </c>
      <c r="C72" s="149"/>
      <c r="D72" s="149"/>
      <c r="E72" s="154"/>
      <c r="F72" s="154"/>
      <c r="G72" s="154"/>
      <c r="H72" s="154"/>
      <c r="I72" s="154"/>
      <c r="J72" s="82"/>
      <c r="K72" s="154"/>
      <c r="L72" s="154"/>
      <c r="M72" s="154"/>
      <c r="N72" s="154"/>
      <c r="O72" s="154"/>
      <c r="P72" s="108"/>
      <c r="Q72" s="74"/>
      <c r="S72" s="75"/>
      <c r="U72" s="147"/>
      <c r="V72" s="72"/>
      <c r="W72" s="147"/>
      <c r="X72" s="76"/>
    </row>
    <row r="73" spans="2:26" s="69" customFormat="1" ht="31.15">
      <c r="B73" s="68"/>
      <c r="C73" s="69" t="s">
        <v>115</v>
      </c>
      <c r="D73" s="70"/>
      <c r="E73" s="82"/>
      <c r="F73" s="82"/>
      <c r="H73" s="82"/>
      <c r="I73" s="82">
        <v>4749992.09</v>
      </c>
      <c r="J73" s="82"/>
      <c r="K73" s="100"/>
      <c r="L73" s="82"/>
      <c r="N73" s="82"/>
      <c r="O73" s="82">
        <v>4048793.52</v>
      </c>
      <c r="P73" s="82"/>
      <c r="Q73" s="74"/>
      <c r="R73" s="69" t="s">
        <v>116</v>
      </c>
      <c r="U73" s="92">
        <f>I100</f>
        <v>-1534979.2000000007</v>
      </c>
      <c r="V73" s="82"/>
      <c r="W73" s="82">
        <f>O100</f>
        <v>378326.20000000228</v>
      </c>
      <c r="X73" s="76"/>
    </row>
    <row r="74" spans="2:26" s="69" customFormat="1" ht="31.15">
      <c r="B74" s="68"/>
      <c r="C74" s="69" t="s">
        <v>117</v>
      </c>
      <c r="D74" s="70"/>
      <c r="E74" s="82"/>
      <c r="F74" s="82"/>
      <c r="H74" s="82"/>
      <c r="I74" s="82">
        <v>256308.51</v>
      </c>
      <c r="J74" s="82"/>
      <c r="K74" s="100"/>
      <c r="L74" s="82"/>
      <c r="N74" s="82"/>
      <c r="O74" s="82">
        <v>309403.14</v>
      </c>
      <c r="P74" s="82"/>
      <c r="Q74" s="74"/>
      <c r="S74" s="152" t="s">
        <v>118</v>
      </c>
      <c r="T74" s="152"/>
      <c r="U74" s="93">
        <f>W77</f>
        <v>-5361708.7099999981</v>
      </c>
      <c r="V74" s="82"/>
      <c r="W74" s="93">
        <v>-5689418.0499999998</v>
      </c>
      <c r="X74" s="76"/>
    </row>
    <row r="75" spans="2:26" s="69" customFormat="1" ht="31.15">
      <c r="B75" s="68"/>
      <c r="C75" s="69" t="s">
        <v>119</v>
      </c>
      <c r="D75" s="70"/>
      <c r="E75" s="82"/>
      <c r="F75" s="82"/>
      <c r="H75" s="82"/>
      <c r="I75" s="110">
        <v>5993830.0899999999</v>
      </c>
      <c r="J75" s="82"/>
      <c r="K75" s="100"/>
      <c r="L75" s="82"/>
      <c r="N75" s="82"/>
      <c r="O75" s="110">
        <v>5352588.71</v>
      </c>
      <c r="P75" s="82"/>
      <c r="Q75" s="74"/>
      <c r="S75" s="152" t="s">
        <v>120</v>
      </c>
      <c r="T75" s="152"/>
      <c r="U75" s="92">
        <f>SUM(U73:U74)</f>
        <v>-6896687.9099999983</v>
      </c>
      <c r="V75" s="82"/>
      <c r="W75" s="92">
        <f>SUM(W73:W74)</f>
        <v>-5311091.8499999978</v>
      </c>
      <c r="X75" s="76"/>
    </row>
    <row r="76" spans="2:26" s="69" customFormat="1" ht="31.9">
      <c r="B76" s="68"/>
      <c r="C76" s="152" t="s">
        <v>120</v>
      </c>
      <c r="D76" s="152"/>
      <c r="E76" s="82"/>
      <c r="F76" s="82"/>
      <c r="G76" s="82"/>
      <c r="H76" s="82"/>
      <c r="I76" s="82">
        <f>SUM(I73:I75)</f>
        <v>11000130.689999999</v>
      </c>
      <c r="J76" s="82"/>
      <c r="K76" s="100"/>
      <c r="L76" s="82"/>
      <c r="M76" s="82"/>
      <c r="N76" s="82"/>
      <c r="O76" s="82">
        <f>SUM(O73:O75)</f>
        <v>9710785.370000001</v>
      </c>
      <c r="P76" s="82"/>
      <c r="Q76" s="74"/>
      <c r="S76" s="152" t="s">
        <v>121</v>
      </c>
      <c r="T76" s="152"/>
      <c r="U76" s="93">
        <v>-58383.55</v>
      </c>
      <c r="V76" s="82"/>
      <c r="W76" s="93">
        <v>-50616.86</v>
      </c>
      <c r="X76" s="76"/>
    </row>
    <row r="77" spans="2:26" s="69" customFormat="1" ht="31.9">
      <c r="B77" s="68"/>
      <c r="C77" s="69" t="s">
        <v>122</v>
      </c>
      <c r="D77" s="70"/>
      <c r="E77" s="82"/>
      <c r="F77" s="82"/>
      <c r="G77" s="82"/>
      <c r="H77" s="82"/>
      <c r="I77" s="110">
        <f>11381107.05-2143.14-11583.8-9685.32+32888.38</f>
        <v>11390583.17</v>
      </c>
      <c r="J77" s="110"/>
      <c r="K77" s="100"/>
      <c r="L77" s="82"/>
      <c r="M77" s="82"/>
      <c r="N77" s="82"/>
      <c r="O77" s="110">
        <f>9758387.99+51567.52-9685.32-8980.46</f>
        <v>9791289.7299999986</v>
      </c>
      <c r="P77" s="82"/>
      <c r="Q77" s="74"/>
      <c r="S77" s="149" t="s">
        <v>123</v>
      </c>
      <c r="T77" s="149"/>
      <c r="U77" s="111">
        <f>SUM(U75:U76)</f>
        <v>-6955071.4599999981</v>
      </c>
      <c r="V77" s="72"/>
      <c r="W77" s="111">
        <f>SUM(W75:W76)</f>
        <v>-5361708.7099999981</v>
      </c>
      <c r="X77" s="76"/>
      <c r="Y77" s="82"/>
    </row>
    <row r="78" spans="2:26" s="69" customFormat="1" ht="31.9">
      <c r="B78" s="68"/>
      <c r="C78" s="80" t="s">
        <v>124</v>
      </c>
      <c r="D78" s="70"/>
      <c r="E78" s="82"/>
      <c r="F78" s="82"/>
      <c r="G78" s="82"/>
      <c r="H78" s="82"/>
      <c r="I78" s="92">
        <f>I76-I77</f>
        <v>-390452.48000000045</v>
      </c>
      <c r="J78" s="82"/>
      <c r="K78" s="100"/>
      <c r="L78" s="82"/>
      <c r="M78" s="82"/>
      <c r="N78" s="82"/>
      <c r="O78" s="92">
        <f>O76-O77</f>
        <v>-80504.359999997541</v>
      </c>
      <c r="P78" s="82"/>
      <c r="Q78" s="74"/>
      <c r="X78" s="76"/>
    </row>
    <row r="79" spans="2:26" s="69" customFormat="1" ht="31.9">
      <c r="B79" s="68"/>
      <c r="C79" s="69" t="s">
        <v>125</v>
      </c>
      <c r="D79" s="70"/>
      <c r="E79" s="82" t="s">
        <v>101</v>
      </c>
      <c r="F79" s="82"/>
      <c r="G79" s="82"/>
      <c r="H79" s="82"/>
      <c r="I79" s="110">
        <f>750975.06</f>
        <v>750975.06</v>
      </c>
      <c r="J79" s="82"/>
      <c r="K79" s="100"/>
      <c r="L79" s="82"/>
      <c r="M79" s="82"/>
      <c r="N79" s="82"/>
      <c r="O79" s="110">
        <f>1191047.01+18457.47</f>
        <v>1209504.48</v>
      </c>
      <c r="P79" s="82"/>
      <c r="Q79" s="74"/>
      <c r="X79" s="76"/>
    </row>
    <row r="80" spans="2:26" s="69" customFormat="1" ht="31.15">
      <c r="B80" s="68"/>
      <c r="C80" s="99" t="s">
        <v>120</v>
      </c>
      <c r="D80" s="70"/>
      <c r="E80" s="82"/>
      <c r="F80" s="82"/>
      <c r="G80" s="82"/>
      <c r="H80" s="82"/>
      <c r="I80" s="82">
        <f>SUM(I78:I79)</f>
        <v>360522.57999999961</v>
      </c>
      <c r="J80" s="82"/>
      <c r="K80" s="82"/>
      <c r="L80" s="82"/>
      <c r="M80" s="82"/>
      <c r="N80" s="82"/>
      <c r="O80" s="82">
        <f>SUM(O78:O79)</f>
        <v>1129000.1200000024</v>
      </c>
      <c r="P80" s="82"/>
      <c r="Q80" s="74"/>
      <c r="S80" s="75"/>
      <c r="X80" s="76"/>
    </row>
    <row r="81" spans="2:24" s="69" customFormat="1" ht="31.9">
      <c r="B81" s="68"/>
      <c r="C81" s="80" t="s">
        <v>126</v>
      </c>
      <c r="D81" s="70"/>
      <c r="E81" s="82"/>
      <c r="F81" s="82"/>
      <c r="G81" s="82"/>
      <c r="H81" s="82"/>
      <c r="I81" s="82"/>
      <c r="J81" s="82"/>
      <c r="K81" s="82"/>
      <c r="L81" s="82"/>
      <c r="M81" s="82"/>
      <c r="N81" s="82"/>
      <c r="O81" s="82"/>
      <c r="P81" s="82"/>
      <c r="Q81" s="74"/>
      <c r="X81" s="76"/>
    </row>
    <row r="82" spans="2:24" s="69" customFormat="1" ht="31.15">
      <c r="B82" s="68"/>
      <c r="C82" s="99" t="s">
        <v>127</v>
      </c>
      <c r="D82" s="70"/>
      <c r="E82" s="82"/>
      <c r="F82" s="82"/>
      <c r="G82" s="82">
        <v>3178381.89</v>
      </c>
      <c r="H82" s="82"/>
      <c r="I82" s="82"/>
      <c r="J82" s="82"/>
      <c r="K82" s="82"/>
      <c r="L82" s="82"/>
      <c r="M82" s="82">
        <v>2693505.1</v>
      </c>
      <c r="N82" s="82"/>
      <c r="O82" s="82"/>
      <c r="P82" s="82"/>
      <c r="Q82" s="158" t="s">
        <v>128</v>
      </c>
      <c r="R82" s="149"/>
      <c r="S82" s="149"/>
      <c r="T82" s="149"/>
      <c r="X82" s="76"/>
    </row>
    <row r="83" spans="2:24" s="69" customFormat="1" ht="27.6" customHeight="1">
      <c r="B83" s="68"/>
      <c r="C83" s="99" t="s">
        <v>129</v>
      </c>
      <c r="D83" s="70"/>
      <c r="E83" s="82"/>
      <c r="F83" s="82"/>
      <c r="G83" s="110">
        <v>105342.46</v>
      </c>
      <c r="H83" s="82"/>
      <c r="I83" s="110">
        <f>SUM(G82:G83)</f>
        <v>3283724.35</v>
      </c>
      <c r="J83" s="82"/>
      <c r="K83" s="82"/>
      <c r="L83" s="82"/>
      <c r="M83" s="110">
        <v>22730.22</v>
      </c>
      <c r="N83" s="82"/>
      <c r="O83" s="110">
        <f>SUM(M82:M83)</f>
        <v>2716235.3200000003</v>
      </c>
      <c r="P83" s="82"/>
      <c r="Q83" s="158"/>
      <c r="R83" s="149"/>
      <c r="S83" s="149"/>
      <c r="T83" s="149"/>
      <c r="X83" s="76"/>
    </row>
    <row r="84" spans="2:24" s="69" customFormat="1" ht="27.6" customHeight="1">
      <c r="B84" s="68"/>
      <c r="C84" s="80" t="s">
        <v>130</v>
      </c>
      <c r="D84" s="70"/>
      <c r="E84" s="82"/>
      <c r="F84" s="82"/>
      <c r="G84" s="82"/>
      <c r="H84" s="82"/>
      <c r="I84" s="92">
        <f>I80-I83</f>
        <v>-2923201.7700000005</v>
      </c>
      <c r="J84" s="82"/>
      <c r="K84" s="82"/>
      <c r="L84" s="82"/>
      <c r="M84" s="82"/>
      <c r="N84" s="82"/>
      <c r="O84" s="92">
        <f>O80-O83</f>
        <v>-1587235.1999999979</v>
      </c>
      <c r="P84" s="82"/>
      <c r="Q84" s="158"/>
      <c r="R84" s="149"/>
      <c r="S84" s="149"/>
      <c r="T84" s="149"/>
      <c r="X84" s="76"/>
    </row>
    <row r="85" spans="2:24" s="69" customFormat="1" ht="31.9" customHeight="1">
      <c r="B85" s="68"/>
      <c r="C85" s="80" t="s">
        <v>131</v>
      </c>
      <c r="D85" s="70"/>
      <c r="E85" s="82"/>
      <c r="F85" s="82"/>
      <c r="G85" s="82">
        <v>36590.480000000003</v>
      </c>
      <c r="H85" s="82"/>
      <c r="J85" s="82"/>
      <c r="K85" s="82"/>
      <c r="L85" s="82"/>
      <c r="M85" s="82">
        <v>16869.740000000002</v>
      </c>
      <c r="N85" s="82"/>
      <c r="P85" s="82"/>
      <c r="Q85" s="156" t="s">
        <v>132</v>
      </c>
      <c r="R85" s="157"/>
      <c r="S85" s="157"/>
      <c r="T85" s="157"/>
      <c r="U85" s="153" t="s">
        <v>133</v>
      </c>
      <c r="V85" s="153"/>
      <c r="W85" s="153"/>
      <c r="X85" s="155"/>
    </row>
    <row r="86" spans="2:24" s="69" customFormat="1" ht="31.9">
      <c r="B86" s="68"/>
      <c r="C86" s="109" t="s">
        <v>134</v>
      </c>
      <c r="D86" s="70"/>
      <c r="E86" s="110">
        <v>25383.439999999999</v>
      </c>
      <c r="F86" s="82"/>
      <c r="G86" s="110">
        <f>E86</f>
        <v>25383.439999999999</v>
      </c>
      <c r="H86" s="82"/>
      <c r="I86" s="110">
        <f>G85-G86</f>
        <v>11207.040000000005</v>
      </c>
      <c r="J86" s="82"/>
      <c r="K86" s="110">
        <v>37094.339999999997</v>
      </c>
      <c r="L86" s="82"/>
      <c r="M86" s="110">
        <f>K86</f>
        <v>37094.339999999997</v>
      </c>
      <c r="N86" s="82"/>
      <c r="O86" s="93">
        <f>M85-M86</f>
        <v>-20224.599999999995</v>
      </c>
      <c r="P86" s="82"/>
      <c r="Q86" s="156"/>
      <c r="R86" s="157"/>
      <c r="S86" s="157"/>
      <c r="T86" s="157"/>
      <c r="U86" s="153" t="s">
        <v>135</v>
      </c>
      <c r="V86" s="153"/>
      <c r="W86" s="153"/>
      <c r="X86" s="155"/>
    </row>
    <row r="87" spans="2:24" s="69" customFormat="1" ht="31.9">
      <c r="B87" s="68"/>
      <c r="C87" s="80" t="s">
        <v>136</v>
      </c>
      <c r="D87" s="70"/>
      <c r="E87" s="82"/>
      <c r="F87" s="82"/>
      <c r="G87" s="82"/>
      <c r="H87" s="82"/>
      <c r="I87" s="92">
        <f>I84+I86</f>
        <v>-2911994.7300000004</v>
      </c>
      <c r="J87" s="82"/>
      <c r="K87" s="82"/>
      <c r="L87" s="82"/>
      <c r="M87" s="82"/>
      <c r="N87" s="82"/>
      <c r="O87" s="92">
        <f>O84+O86</f>
        <v>-1607459.799999998</v>
      </c>
      <c r="P87" s="82"/>
      <c r="Q87" s="156"/>
      <c r="R87" s="157"/>
      <c r="S87" s="157"/>
      <c r="T87" s="157"/>
      <c r="U87" s="153" t="s">
        <v>137</v>
      </c>
      <c r="V87" s="153"/>
      <c r="W87" s="153"/>
      <c r="X87" s="76"/>
    </row>
    <row r="88" spans="2:24" s="69" customFormat="1" ht="31.9">
      <c r="B88" s="148" t="s">
        <v>138</v>
      </c>
      <c r="C88" s="149"/>
      <c r="D88" s="149"/>
      <c r="E88" s="82"/>
      <c r="F88" s="82"/>
      <c r="G88" s="82"/>
      <c r="H88" s="82"/>
      <c r="I88" s="82"/>
      <c r="J88" s="82"/>
      <c r="K88" s="82"/>
      <c r="L88" s="82"/>
      <c r="M88" s="82"/>
      <c r="N88" s="82"/>
      <c r="O88" s="82"/>
      <c r="P88" s="82"/>
      <c r="Q88" s="156"/>
      <c r="R88" s="157"/>
      <c r="S88" s="157"/>
      <c r="T88" s="157"/>
      <c r="X88" s="76"/>
    </row>
    <row r="89" spans="2:24" s="69" customFormat="1" ht="31.15">
      <c r="B89" s="68"/>
      <c r="C89" s="99" t="s">
        <v>139</v>
      </c>
      <c r="D89" s="70"/>
      <c r="E89" s="82"/>
      <c r="F89" s="82"/>
      <c r="G89" s="82">
        <v>1572393.36</v>
      </c>
      <c r="H89" s="82"/>
      <c r="I89" s="82"/>
      <c r="J89" s="82"/>
      <c r="K89" s="82"/>
      <c r="L89" s="82"/>
      <c r="M89" s="82">
        <v>1910188.95</v>
      </c>
      <c r="N89" s="82"/>
      <c r="O89" s="82"/>
      <c r="P89" s="82"/>
      <c r="Q89" s="74"/>
      <c r="X89" s="76"/>
    </row>
    <row r="90" spans="2:24" s="69" customFormat="1" ht="31.15">
      <c r="B90" s="68"/>
      <c r="C90" s="99" t="s">
        <v>140</v>
      </c>
      <c r="D90" s="70"/>
      <c r="E90" s="82"/>
      <c r="F90" s="82"/>
      <c r="G90" s="82">
        <v>644708.52</v>
      </c>
      <c r="H90" s="82"/>
      <c r="I90" s="82"/>
      <c r="J90" s="82"/>
      <c r="K90" s="82"/>
      <c r="L90" s="82"/>
      <c r="M90" s="82">
        <v>487248.46</v>
      </c>
      <c r="N90" s="82"/>
      <c r="O90" s="82"/>
      <c r="P90" s="82"/>
      <c r="Q90" s="74"/>
      <c r="X90" s="76"/>
    </row>
    <row r="91" spans="2:24" s="69" customFormat="1" ht="31.9">
      <c r="B91" s="83"/>
      <c r="C91" s="99" t="s">
        <v>141</v>
      </c>
      <c r="D91" s="70"/>
      <c r="E91" s="82"/>
      <c r="F91" s="82"/>
      <c r="G91" s="82">
        <v>118920.42</v>
      </c>
      <c r="H91" s="82"/>
      <c r="I91" s="82"/>
      <c r="J91" s="82"/>
      <c r="K91" s="82"/>
      <c r="L91" s="82"/>
      <c r="M91" s="82">
        <f>33548.76+19792.49</f>
        <v>53341.25</v>
      </c>
      <c r="N91" s="82"/>
      <c r="O91" s="82"/>
      <c r="P91" s="82"/>
      <c r="Q91" s="74"/>
      <c r="X91" s="76"/>
    </row>
    <row r="92" spans="2:24" s="69" customFormat="1" ht="31.9">
      <c r="B92" s="68"/>
      <c r="C92" s="109" t="s">
        <v>142</v>
      </c>
      <c r="D92" s="70"/>
      <c r="E92" s="82"/>
      <c r="F92" s="82"/>
      <c r="G92" s="82"/>
      <c r="H92" s="82"/>
      <c r="I92" s="82"/>
      <c r="J92" s="82"/>
      <c r="K92" s="82"/>
      <c r="L92" s="82"/>
      <c r="M92" s="82"/>
      <c r="N92" s="82"/>
      <c r="O92" s="82"/>
      <c r="P92" s="82"/>
      <c r="Q92" s="160" t="s">
        <v>143</v>
      </c>
      <c r="R92" s="153"/>
      <c r="S92" s="153"/>
      <c r="T92" s="153"/>
      <c r="U92" s="153" t="s">
        <v>144</v>
      </c>
      <c r="V92" s="153"/>
      <c r="W92" s="153"/>
      <c r="X92" s="155"/>
    </row>
    <row r="93" spans="2:24" s="69" customFormat="1" ht="31.9">
      <c r="B93" s="68"/>
      <c r="C93" s="99" t="s">
        <v>145</v>
      </c>
      <c r="D93" s="70"/>
      <c r="E93" s="82">
        <v>0.02</v>
      </c>
      <c r="F93" s="82"/>
      <c r="G93" s="82"/>
      <c r="H93" s="82"/>
      <c r="I93" s="82"/>
      <c r="J93" s="82"/>
      <c r="K93" s="82">
        <v>11150.33</v>
      </c>
      <c r="L93" s="82"/>
      <c r="M93" s="82"/>
      <c r="N93" s="82"/>
      <c r="O93" s="82"/>
      <c r="P93" s="82"/>
      <c r="Q93" s="74"/>
      <c r="R93" s="80"/>
      <c r="S93" s="81"/>
      <c r="T93" s="80"/>
      <c r="U93" s="72"/>
      <c r="V93" s="72"/>
      <c r="W93" s="72"/>
      <c r="X93" s="103"/>
    </row>
    <row r="94" spans="2:24" s="69" customFormat="1" ht="31.15">
      <c r="B94" s="68"/>
      <c r="C94" s="99" t="s">
        <v>146</v>
      </c>
      <c r="D94" s="70"/>
      <c r="E94" s="82">
        <v>26558.41</v>
      </c>
      <c r="F94" s="82"/>
      <c r="G94" s="82"/>
      <c r="H94" s="82"/>
      <c r="I94" s="82"/>
      <c r="J94" s="82"/>
      <c r="K94" s="82">
        <v>16423.61</v>
      </c>
      <c r="L94" s="82"/>
      <c r="M94" s="82"/>
      <c r="N94" s="82"/>
      <c r="O94" s="82"/>
      <c r="P94" s="82"/>
      <c r="Q94" s="74"/>
      <c r="X94" s="76"/>
    </row>
    <row r="95" spans="2:24" s="69" customFormat="1" ht="31.15">
      <c r="B95" s="68"/>
      <c r="C95" s="99" t="s">
        <v>147</v>
      </c>
      <c r="D95" s="70"/>
      <c r="E95" s="82">
        <v>481235.64999999997</v>
      </c>
      <c r="F95" s="82"/>
      <c r="G95" s="82"/>
      <c r="H95" s="82"/>
      <c r="I95" s="82"/>
      <c r="J95" s="82"/>
      <c r="K95" s="82">
        <f>7614+100000</f>
        <v>107614</v>
      </c>
      <c r="L95" s="82"/>
      <c r="M95" s="82"/>
      <c r="N95" s="82"/>
      <c r="O95" s="82"/>
      <c r="P95" s="82"/>
      <c r="Q95" s="74"/>
      <c r="X95" s="76"/>
    </row>
    <row r="96" spans="2:24" s="69" customFormat="1" ht="31.15">
      <c r="B96" s="68"/>
      <c r="C96" s="99" t="s">
        <v>148</v>
      </c>
      <c r="D96" s="70"/>
      <c r="E96" s="110">
        <f>451212.69</f>
        <v>451212.69</v>
      </c>
      <c r="F96" s="82"/>
      <c r="G96" s="110">
        <f>SUM(E93:E96)</f>
        <v>959006.77</v>
      </c>
      <c r="H96" s="82"/>
      <c r="I96" s="110">
        <f>G89+G90+G91-G96</f>
        <v>1377015.5299999998</v>
      </c>
      <c r="J96" s="82"/>
      <c r="K96" s="110">
        <v>329804.71999999997</v>
      </c>
      <c r="L96" s="82"/>
      <c r="M96" s="110">
        <f>SUM(K93:K96)</f>
        <v>464992.66</v>
      </c>
      <c r="N96" s="82"/>
      <c r="O96" s="110">
        <f>M89+M90+M91-M96</f>
        <v>1985786.0000000002</v>
      </c>
      <c r="P96" s="82"/>
      <c r="Q96" s="74"/>
      <c r="X96" s="76"/>
    </row>
    <row r="97" spans="2:24" s="69" customFormat="1" ht="31.9">
      <c r="B97" s="68"/>
      <c r="C97" s="80" t="s">
        <v>149</v>
      </c>
      <c r="D97" s="70"/>
      <c r="E97" s="82"/>
      <c r="F97" s="82"/>
      <c r="G97" s="82"/>
      <c r="H97" s="82"/>
      <c r="I97" s="92">
        <f>I96+I87</f>
        <v>-1534979.2000000007</v>
      </c>
      <c r="J97" s="82"/>
      <c r="K97" s="82"/>
      <c r="L97" s="82"/>
      <c r="M97" s="82"/>
      <c r="N97" s="82"/>
      <c r="O97" s="82">
        <f>O96+O87</f>
        <v>378326.20000000228</v>
      </c>
      <c r="P97" s="82"/>
      <c r="Q97" s="160" t="s">
        <v>150</v>
      </c>
      <c r="R97" s="153"/>
      <c r="S97" s="153"/>
      <c r="T97" s="153"/>
      <c r="U97" s="153" t="s">
        <v>151</v>
      </c>
      <c r="V97" s="153"/>
      <c r="W97" s="153"/>
      <c r="X97" s="155"/>
    </row>
    <row r="98" spans="2:24" s="69" customFormat="1" ht="31.9">
      <c r="B98" s="68"/>
      <c r="C98" s="69" t="s">
        <v>152</v>
      </c>
      <c r="D98" s="70"/>
      <c r="E98" s="82"/>
      <c r="F98" s="82"/>
      <c r="G98" s="82">
        <v>2196472.35</v>
      </c>
      <c r="H98" s="82"/>
      <c r="I98" s="82"/>
      <c r="J98" s="82"/>
      <c r="K98" s="82"/>
      <c r="L98" s="82"/>
      <c r="M98" s="82">
        <v>2500611.86</v>
      </c>
      <c r="N98" s="82"/>
      <c r="O98" s="82"/>
      <c r="P98" s="82"/>
      <c r="Q98" s="160"/>
      <c r="R98" s="153"/>
      <c r="S98" s="153"/>
      <c r="T98" s="153"/>
      <c r="U98" s="153" t="s">
        <v>153</v>
      </c>
      <c r="V98" s="153"/>
      <c r="W98" s="153"/>
      <c r="X98" s="155"/>
    </row>
    <row r="99" spans="2:24" s="69" customFormat="1" ht="31.15">
      <c r="B99" s="68"/>
      <c r="C99" s="99" t="s">
        <v>154</v>
      </c>
      <c r="D99" s="70"/>
      <c r="E99" s="82"/>
      <c r="F99" s="82"/>
      <c r="G99" s="110">
        <f>G98</f>
        <v>2196472.35</v>
      </c>
      <c r="H99" s="82"/>
      <c r="I99" s="110">
        <f>G98-G99</f>
        <v>0</v>
      </c>
      <c r="J99" s="82"/>
      <c r="K99" s="82"/>
      <c r="L99" s="82"/>
      <c r="M99" s="110">
        <f>M98</f>
        <v>2500611.86</v>
      </c>
      <c r="N99" s="82"/>
      <c r="O99" s="110">
        <f>M98-M99</f>
        <v>0</v>
      </c>
      <c r="P99" s="82"/>
      <c r="Q99" s="74"/>
      <c r="S99" s="75"/>
      <c r="X99" s="76"/>
    </row>
    <row r="100" spans="2:24" s="69" customFormat="1" ht="32.450000000000003" thickBot="1">
      <c r="B100" s="68"/>
      <c r="C100" s="80" t="s">
        <v>155</v>
      </c>
      <c r="D100" s="70"/>
      <c r="E100" s="82"/>
      <c r="F100" s="82"/>
      <c r="G100" s="82"/>
      <c r="H100" s="82"/>
      <c r="I100" s="112">
        <f>I97-I99</f>
        <v>-1534979.2000000007</v>
      </c>
      <c r="J100" s="82"/>
      <c r="K100" s="82"/>
      <c r="L100" s="82"/>
      <c r="M100" s="82"/>
      <c r="N100" s="82"/>
      <c r="O100" s="113">
        <f>O97-O99</f>
        <v>378326.20000000228</v>
      </c>
      <c r="P100" s="82"/>
      <c r="Q100" s="74"/>
      <c r="S100" s="75"/>
      <c r="X100" s="76"/>
    </row>
    <row r="101" spans="2:24" s="69" customFormat="1" ht="32.450000000000003" thickTop="1">
      <c r="B101" s="68"/>
      <c r="C101" s="114" t="s">
        <v>156</v>
      </c>
      <c r="D101" s="70"/>
      <c r="E101" s="82"/>
      <c r="F101" s="82"/>
      <c r="G101" s="82"/>
      <c r="H101" s="82"/>
      <c r="I101" s="82"/>
      <c r="J101" s="82"/>
      <c r="K101" s="82"/>
      <c r="L101" s="82"/>
      <c r="M101" s="82"/>
      <c r="N101" s="82"/>
      <c r="O101" s="82"/>
      <c r="P101" s="72"/>
      <c r="Q101" s="74"/>
      <c r="X101" s="76"/>
    </row>
    <row r="102" spans="2:24" s="69" customFormat="1" ht="31.9">
      <c r="B102" s="68"/>
      <c r="C102" s="69" t="s">
        <v>157</v>
      </c>
      <c r="D102" s="70"/>
      <c r="E102" s="82"/>
      <c r="F102" s="82"/>
      <c r="G102" s="82"/>
      <c r="H102" s="82"/>
      <c r="I102" s="92">
        <f>I100-I103</f>
        <v>-536091.81000000075</v>
      </c>
      <c r="J102" s="82"/>
      <c r="K102" s="82"/>
      <c r="L102" s="82"/>
      <c r="M102" s="82"/>
      <c r="N102" s="82"/>
      <c r="O102" s="82">
        <f>O100-O103</f>
        <v>1303144.9100000022</v>
      </c>
      <c r="P102" s="82"/>
      <c r="Q102" s="74"/>
      <c r="R102" s="153"/>
      <c r="S102" s="153"/>
      <c r="T102" s="153"/>
      <c r="U102" s="153"/>
      <c r="V102" s="153"/>
      <c r="W102" s="153"/>
      <c r="X102" s="155"/>
    </row>
    <row r="103" spans="2:24" s="69" customFormat="1" ht="31.9">
      <c r="B103" s="68"/>
      <c r="C103" s="69" t="s">
        <v>158</v>
      </c>
      <c r="D103" s="70"/>
      <c r="E103" s="82"/>
      <c r="F103" s="82"/>
      <c r="G103" s="82"/>
      <c r="H103" s="82"/>
      <c r="I103" s="93">
        <v>-998887.3899999999</v>
      </c>
      <c r="J103" s="82"/>
      <c r="K103" s="82"/>
      <c r="L103" s="82"/>
      <c r="M103" s="82"/>
      <c r="N103" s="82"/>
      <c r="O103" s="93">
        <v>-924818.71</v>
      </c>
      <c r="P103" s="82"/>
      <c r="Q103" s="160" t="s">
        <v>159</v>
      </c>
      <c r="R103" s="153"/>
      <c r="S103" s="153"/>
      <c r="T103" s="153"/>
      <c r="U103" s="161" t="s">
        <v>160</v>
      </c>
      <c r="V103" s="161"/>
      <c r="W103" s="161"/>
      <c r="X103" s="162"/>
    </row>
    <row r="104" spans="2:24" s="69" customFormat="1" ht="32.450000000000003" thickBot="1">
      <c r="B104" s="68"/>
      <c r="C104" s="80" t="s">
        <v>161</v>
      </c>
      <c r="D104" s="70"/>
      <c r="E104" s="82"/>
      <c r="F104" s="82"/>
      <c r="G104" s="82"/>
      <c r="H104" s="82"/>
      <c r="I104" s="112">
        <f>SUM(I102:I103)</f>
        <v>-1534979.2000000007</v>
      </c>
      <c r="J104" s="82"/>
      <c r="K104" s="82"/>
      <c r="L104" s="82"/>
      <c r="M104" s="82"/>
      <c r="N104" s="82"/>
      <c r="O104" s="113">
        <f>SUM(O102:O103)</f>
        <v>378326.20000000228</v>
      </c>
      <c r="P104" s="82"/>
      <c r="Q104" s="74"/>
      <c r="S104" s="75"/>
      <c r="T104" s="159"/>
      <c r="U104" s="159"/>
      <c r="V104" s="159"/>
      <c r="W104" s="159"/>
      <c r="X104" s="76"/>
    </row>
    <row r="105" spans="2:24" s="69" customFormat="1" ht="19.899999999999999" customHeight="1" thickTop="1" thickBot="1">
      <c r="B105" s="115"/>
      <c r="C105" s="116"/>
      <c r="D105" s="117"/>
      <c r="E105" s="118"/>
      <c r="F105" s="118"/>
      <c r="G105" s="118"/>
      <c r="H105" s="118"/>
      <c r="I105" s="118"/>
      <c r="J105" s="118"/>
      <c r="K105" s="118"/>
      <c r="L105" s="118"/>
      <c r="M105" s="118"/>
      <c r="N105" s="118"/>
      <c r="O105" s="118"/>
      <c r="P105" s="118"/>
      <c r="Q105" s="119"/>
      <c r="R105" s="116"/>
      <c r="S105" s="120"/>
      <c r="T105" s="116"/>
      <c r="U105" s="118"/>
      <c r="V105" s="118"/>
      <c r="W105" s="118"/>
      <c r="X105" s="121"/>
    </row>
    <row r="106" spans="2:24" s="122" customFormat="1" ht="55.9" customHeight="1">
      <c r="B106" s="167" t="s">
        <v>162</v>
      </c>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9"/>
    </row>
    <row r="107" spans="2:24" s="122" customFormat="1" ht="43.9" customHeight="1">
      <c r="B107" s="170" t="s">
        <v>163</v>
      </c>
      <c r="C107" s="171"/>
      <c r="D107" s="171"/>
      <c r="E107" s="171"/>
      <c r="F107" s="171"/>
      <c r="G107" s="171"/>
      <c r="H107" s="171"/>
      <c r="I107" s="171"/>
      <c r="J107" s="171"/>
      <c r="K107" s="171"/>
      <c r="L107" s="171"/>
      <c r="M107" s="171"/>
      <c r="N107" s="171"/>
      <c r="O107" s="171"/>
      <c r="P107" s="171"/>
      <c r="Q107" s="171"/>
      <c r="R107" s="171"/>
      <c r="S107" s="171"/>
      <c r="T107" s="171"/>
      <c r="U107" s="171"/>
      <c r="V107" s="171"/>
      <c r="W107" s="171"/>
      <c r="X107" s="172"/>
    </row>
    <row r="108" spans="2:24">
      <c r="B108" s="123"/>
      <c r="X108" s="124"/>
    </row>
    <row r="109" spans="2:24">
      <c r="B109" s="123"/>
      <c r="X109" s="124"/>
    </row>
    <row r="110" spans="2:24">
      <c r="B110" s="123"/>
      <c r="X110" s="124"/>
    </row>
    <row r="111" spans="2:24">
      <c r="B111" s="123"/>
      <c r="X111" s="124"/>
    </row>
    <row r="112" spans="2:24">
      <c r="B112" s="123"/>
      <c r="X112" s="124"/>
    </row>
    <row r="113" spans="2:24">
      <c r="B113" s="123"/>
      <c r="X113" s="124"/>
    </row>
    <row r="114" spans="2:24">
      <c r="B114" s="123"/>
      <c r="X114" s="124"/>
    </row>
    <row r="115" spans="2:24">
      <c r="B115" s="123"/>
      <c r="X115" s="124"/>
    </row>
    <row r="116" spans="2:24">
      <c r="B116" s="123"/>
      <c r="X116" s="124"/>
    </row>
    <row r="117" spans="2:24">
      <c r="B117" s="123"/>
      <c r="X117" s="124"/>
    </row>
    <row r="118" spans="2:24">
      <c r="B118" s="123"/>
      <c r="X118" s="124"/>
    </row>
    <row r="119" spans="2:24">
      <c r="B119" s="123"/>
      <c r="X119" s="124"/>
    </row>
    <row r="120" spans="2:24">
      <c r="B120" s="123"/>
      <c r="X120" s="124"/>
    </row>
    <row r="121" spans="2:24">
      <c r="B121" s="123"/>
      <c r="X121" s="124"/>
    </row>
    <row r="122" spans="2:24">
      <c r="B122" s="123"/>
      <c r="X122" s="124"/>
    </row>
    <row r="123" spans="2:24">
      <c r="B123" s="123"/>
      <c r="X123" s="124"/>
    </row>
    <row r="124" spans="2:24">
      <c r="B124" s="123"/>
      <c r="X124" s="124"/>
    </row>
    <row r="125" spans="2:24">
      <c r="B125" s="123"/>
      <c r="X125" s="124"/>
    </row>
    <row r="126" spans="2:24">
      <c r="B126" s="123"/>
      <c r="X126" s="124"/>
    </row>
    <row r="127" spans="2:24">
      <c r="B127" s="123"/>
      <c r="X127" s="124"/>
    </row>
    <row r="128" spans="2:24">
      <c r="B128" s="123"/>
      <c r="X128" s="124"/>
    </row>
    <row r="129" spans="2:24">
      <c r="B129" s="123"/>
      <c r="X129" s="124"/>
    </row>
    <row r="130" spans="2:24">
      <c r="B130" s="123"/>
      <c r="X130" s="124"/>
    </row>
    <row r="131" spans="2:24">
      <c r="B131" s="123"/>
      <c r="X131" s="124"/>
    </row>
    <row r="132" spans="2:24">
      <c r="B132" s="123"/>
      <c r="X132" s="124"/>
    </row>
    <row r="133" spans="2:24">
      <c r="B133" s="123"/>
      <c r="X133" s="124"/>
    </row>
    <row r="134" spans="2:24">
      <c r="B134" s="123"/>
      <c r="X134" s="124"/>
    </row>
    <row r="135" spans="2:24">
      <c r="B135" s="123"/>
      <c r="X135" s="124"/>
    </row>
    <row r="136" spans="2:24">
      <c r="B136" s="123"/>
      <c r="X136" s="124"/>
    </row>
    <row r="137" spans="2:24">
      <c r="B137" s="123"/>
      <c r="X137" s="124"/>
    </row>
    <row r="138" spans="2:24">
      <c r="B138" s="123"/>
      <c r="X138" s="124"/>
    </row>
    <row r="139" spans="2:24">
      <c r="B139" s="123"/>
      <c r="X139" s="124"/>
    </row>
    <row r="140" spans="2:24">
      <c r="B140" s="123"/>
      <c r="X140" s="124"/>
    </row>
    <row r="141" spans="2:24">
      <c r="B141" s="123"/>
      <c r="X141" s="124"/>
    </row>
    <row r="142" spans="2:24">
      <c r="B142" s="123"/>
      <c r="X142" s="124"/>
    </row>
    <row r="143" spans="2:24">
      <c r="B143" s="123"/>
      <c r="X143" s="124"/>
    </row>
    <row r="144" spans="2:24">
      <c r="B144" s="123"/>
      <c r="X144" s="124"/>
    </row>
    <row r="145" spans="2:24">
      <c r="B145" s="123"/>
      <c r="X145" s="124"/>
    </row>
    <row r="146" spans="2:24">
      <c r="B146" s="123"/>
      <c r="X146" s="124"/>
    </row>
    <row r="147" spans="2:24">
      <c r="B147" s="123"/>
      <c r="X147" s="124"/>
    </row>
    <row r="148" spans="2:24">
      <c r="B148" s="123"/>
      <c r="X148" s="124"/>
    </row>
    <row r="149" spans="2:24">
      <c r="B149" s="123"/>
      <c r="X149" s="124"/>
    </row>
    <row r="150" spans="2:24">
      <c r="B150" s="123"/>
      <c r="X150" s="124"/>
    </row>
    <row r="151" spans="2:24">
      <c r="B151" s="123"/>
      <c r="X151" s="124"/>
    </row>
    <row r="152" spans="2:24">
      <c r="B152" s="123"/>
      <c r="X152" s="124"/>
    </row>
    <row r="153" spans="2:24">
      <c r="B153" s="123"/>
      <c r="X153" s="124"/>
    </row>
    <row r="154" spans="2:24">
      <c r="B154" s="123"/>
      <c r="X154" s="124"/>
    </row>
    <row r="155" spans="2:24">
      <c r="B155" s="123"/>
      <c r="X155" s="124"/>
    </row>
    <row r="156" spans="2:24">
      <c r="B156" s="123"/>
      <c r="X156" s="124"/>
    </row>
    <row r="157" spans="2:24">
      <c r="B157" s="123"/>
      <c r="X157" s="124"/>
    </row>
    <row r="158" spans="2:24">
      <c r="B158" s="123"/>
      <c r="X158" s="124"/>
    </row>
    <row r="159" spans="2:24">
      <c r="B159" s="123"/>
      <c r="X159" s="124"/>
    </row>
    <row r="160" spans="2:24">
      <c r="B160" s="123"/>
      <c r="X160" s="124"/>
    </row>
    <row r="161" spans="2:24">
      <c r="B161" s="123"/>
      <c r="X161" s="124"/>
    </row>
    <row r="162" spans="2:24">
      <c r="B162" s="123"/>
      <c r="X162" s="124"/>
    </row>
    <row r="163" spans="2:24">
      <c r="B163" s="123"/>
      <c r="X163" s="124"/>
    </row>
    <row r="164" spans="2:24">
      <c r="B164" s="123"/>
      <c r="X164" s="124"/>
    </row>
    <row r="165" spans="2:24">
      <c r="B165" s="123"/>
      <c r="X165" s="124"/>
    </row>
    <row r="166" spans="2:24">
      <c r="B166" s="123"/>
      <c r="X166" s="124"/>
    </row>
    <row r="167" spans="2:24">
      <c r="B167" s="123"/>
      <c r="X167" s="124"/>
    </row>
    <row r="168" spans="2:24">
      <c r="B168" s="123"/>
      <c r="X168" s="124"/>
    </row>
    <row r="169" spans="2:24">
      <c r="B169" s="123"/>
      <c r="X169" s="124"/>
    </row>
    <row r="170" spans="2:24">
      <c r="B170" s="123"/>
      <c r="X170" s="124"/>
    </row>
    <row r="171" spans="2:24">
      <c r="B171" s="123"/>
      <c r="X171" s="124"/>
    </row>
    <row r="172" spans="2:24">
      <c r="B172" s="123"/>
      <c r="X172" s="124"/>
    </row>
    <row r="173" spans="2:24">
      <c r="B173" s="123"/>
      <c r="X173" s="124"/>
    </row>
    <row r="174" spans="2:24">
      <c r="B174" s="123"/>
      <c r="X174" s="124"/>
    </row>
    <row r="175" spans="2:24">
      <c r="B175" s="123"/>
      <c r="X175" s="124"/>
    </row>
    <row r="176" spans="2:24">
      <c r="B176" s="123"/>
      <c r="X176" s="124"/>
    </row>
    <row r="177" spans="2:24">
      <c r="B177" s="123"/>
      <c r="X177" s="124"/>
    </row>
    <row r="178" spans="2:24">
      <c r="B178" s="123"/>
      <c r="X178" s="124"/>
    </row>
    <row r="179" spans="2:24">
      <c r="B179" s="123"/>
      <c r="X179" s="124"/>
    </row>
    <row r="180" spans="2:24">
      <c r="B180" s="123"/>
      <c r="X180" s="124"/>
    </row>
    <row r="181" spans="2:24">
      <c r="B181" s="123"/>
      <c r="X181" s="124"/>
    </row>
    <row r="182" spans="2:24">
      <c r="B182" s="123"/>
      <c r="X182" s="124"/>
    </row>
    <row r="183" spans="2:24">
      <c r="B183" s="123"/>
      <c r="X183" s="124"/>
    </row>
    <row r="184" spans="2:24">
      <c r="B184" s="123"/>
      <c r="X184" s="124"/>
    </row>
    <row r="185" spans="2:24">
      <c r="B185" s="123"/>
      <c r="X185" s="124"/>
    </row>
    <row r="186" spans="2:24">
      <c r="B186" s="123"/>
      <c r="X186" s="124"/>
    </row>
    <row r="187" spans="2:24">
      <c r="B187" s="123"/>
      <c r="X187" s="124"/>
    </row>
    <row r="188" spans="2:24">
      <c r="B188" s="123"/>
      <c r="X188" s="124"/>
    </row>
    <row r="189" spans="2:24">
      <c r="B189" s="123"/>
      <c r="X189" s="124"/>
    </row>
    <row r="190" spans="2:24">
      <c r="B190" s="123"/>
      <c r="X190" s="124"/>
    </row>
    <row r="191" spans="2:24">
      <c r="B191" s="123"/>
      <c r="X191" s="124"/>
    </row>
    <row r="192" spans="2:24">
      <c r="B192" s="123"/>
      <c r="X192" s="124"/>
    </row>
    <row r="193" spans="2:24">
      <c r="B193" s="123"/>
      <c r="X193" s="124"/>
    </row>
    <row r="194" spans="2:24">
      <c r="B194" s="123"/>
      <c r="X194" s="124"/>
    </row>
    <row r="195" spans="2:24">
      <c r="B195" s="123"/>
      <c r="X195" s="124"/>
    </row>
    <row r="196" spans="2:24">
      <c r="B196" s="123"/>
      <c r="X196" s="124"/>
    </row>
    <row r="197" spans="2:24">
      <c r="B197" s="123"/>
      <c r="X197" s="124"/>
    </row>
    <row r="198" spans="2:24">
      <c r="B198" s="123"/>
      <c r="X198" s="124"/>
    </row>
    <row r="199" spans="2:24">
      <c r="B199" s="123"/>
      <c r="X199" s="124"/>
    </row>
    <row r="200" spans="2:24">
      <c r="B200" s="123"/>
      <c r="X200" s="124"/>
    </row>
    <row r="201" spans="2:24">
      <c r="B201" s="123"/>
      <c r="X201" s="124"/>
    </row>
    <row r="202" spans="2:24">
      <c r="B202" s="123"/>
      <c r="X202" s="124"/>
    </row>
    <row r="203" spans="2:24">
      <c r="B203" s="123"/>
      <c r="X203" s="124"/>
    </row>
    <row r="204" spans="2:24">
      <c r="B204" s="123"/>
      <c r="X204" s="124"/>
    </row>
    <row r="205" spans="2:24">
      <c r="B205" s="123"/>
      <c r="X205" s="124"/>
    </row>
    <row r="206" spans="2:24">
      <c r="B206" s="123"/>
      <c r="X206" s="124"/>
    </row>
    <row r="207" spans="2:24">
      <c r="B207" s="123"/>
      <c r="X207" s="124"/>
    </row>
    <row r="208" spans="2:24" ht="35.450000000000003">
      <c r="B208" s="163" t="s">
        <v>164</v>
      </c>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73"/>
    </row>
    <row r="209" spans="2:24" ht="40.15">
      <c r="B209" s="165" t="s">
        <v>165</v>
      </c>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74"/>
    </row>
    <row r="210" spans="2:24" ht="100.15" customHeight="1">
      <c r="B210" s="163"/>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25"/>
    </row>
    <row r="211" spans="2:24" ht="35.450000000000003">
      <c r="B211" s="163"/>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25"/>
    </row>
    <row r="212" spans="2:24" ht="40.15">
      <c r="B212" s="165" t="s">
        <v>166</v>
      </c>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25"/>
    </row>
    <row r="213" spans="2:24" ht="35.450000000000003">
      <c r="B213" s="163" t="s">
        <v>167</v>
      </c>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03"/>
    </row>
    <row r="214" spans="2:24" ht="21" thickBot="1">
      <c r="B214" s="126"/>
      <c r="C214" s="127"/>
      <c r="D214" s="128"/>
      <c r="E214" s="129"/>
      <c r="F214" s="129"/>
      <c r="G214" s="129"/>
      <c r="H214" s="129"/>
      <c r="I214" s="129"/>
      <c r="J214" s="129"/>
      <c r="K214" s="129"/>
      <c r="L214" s="129"/>
      <c r="M214" s="129"/>
      <c r="N214" s="129"/>
      <c r="O214" s="129"/>
      <c r="P214" s="129"/>
      <c r="Q214" s="127"/>
      <c r="R214" s="127"/>
      <c r="S214" s="130"/>
      <c r="T214" s="127"/>
      <c r="U214" s="129"/>
      <c r="V214" s="129"/>
      <c r="W214" s="129"/>
      <c r="X214" s="131"/>
    </row>
  </sheetData>
  <mergeCells count="43">
    <mergeCell ref="B211:W211"/>
    <mergeCell ref="B212:W212"/>
    <mergeCell ref="B213:W213"/>
    <mergeCell ref="B106:X106"/>
    <mergeCell ref="B107:X107"/>
    <mergeCell ref="B208:X208"/>
    <mergeCell ref="B209:X209"/>
    <mergeCell ref="B210:W210"/>
    <mergeCell ref="T104:W104"/>
    <mergeCell ref="R102:T102"/>
    <mergeCell ref="U102:X102"/>
    <mergeCell ref="S74:T74"/>
    <mergeCell ref="S75:T75"/>
    <mergeCell ref="S76:T76"/>
    <mergeCell ref="S77:T77"/>
    <mergeCell ref="Q92:T92"/>
    <mergeCell ref="Q97:T98"/>
    <mergeCell ref="Q103:T103"/>
    <mergeCell ref="U92:X92"/>
    <mergeCell ref="U97:X97"/>
    <mergeCell ref="U98:X98"/>
    <mergeCell ref="U103:X103"/>
    <mergeCell ref="B88:D88"/>
    <mergeCell ref="Q69:X69"/>
    <mergeCell ref="B72:D72"/>
    <mergeCell ref="C76:D76"/>
    <mergeCell ref="U87:W87"/>
    <mergeCell ref="E70:I72"/>
    <mergeCell ref="K70:O72"/>
    <mergeCell ref="U70:U72"/>
    <mergeCell ref="W70:W72"/>
    <mergeCell ref="U86:X86"/>
    <mergeCell ref="U85:X85"/>
    <mergeCell ref="Q85:T88"/>
    <mergeCell ref="Q82:T84"/>
    <mergeCell ref="B2:X2"/>
    <mergeCell ref="B3:X3"/>
    <mergeCell ref="B4:X4"/>
    <mergeCell ref="B69:O69"/>
    <mergeCell ref="B5:X5"/>
    <mergeCell ref="R6:T6"/>
    <mergeCell ref="E7:I7"/>
    <mergeCell ref="K7:O7"/>
  </mergeCells>
  <printOptions horizontalCentered="1"/>
  <pageMargins left="0.19685039370078741" right="0.19685039370078741" top="0.19685039370078741" bottom="0.19685039370078741" header="0" footer="0"/>
  <pageSetup paperSize="8" scale="2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0"/>
  <sheetViews>
    <sheetView topLeftCell="A52" workbookViewId="0">
      <selection activeCell="B72" sqref="B72"/>
    </sheetView>
  </sheetViews>
  <sheetFormatPr defaultColWidth="9.33203125" defaultRowHeight="15.6"/>
  <cols>
    <col min="1" max="1" width="47.6640625" style="14" customWidth="1"/>
    <col min="2" max="2" width="17.5" style="14" bestFit="1" customWidth="1"/>
    <col min="3" max="3" width="2.83203125" style="14" customWidth="1"/>
    <col min="4" max="4" width="18.1640625" style="14" customWidth="1"/>
    <col min="5" max="5" width="3.6640625" style="14" customWidth="1"/>
    <col min="6" max="6" width="50.83203125" style="14" customWidth="1"/>
    <col min="7" max="7" width="17.5" style="14" bestFit="1" customWidth="1"/>
    <col min="8" max="8" width="2.83203125" style="14" customWidth="1"/>
    <col min="9" max="9" width="17.83203125" style="14" customWidth="1"/>
    <col min="10" max="10" width="2.5" style="14" customWidth="1"/>
    <col min="11" max="11" width="13.83203125" style="14" bestFit="1" customWidth="1"/>
    <col min="12" max="12" width="9.33203125" style="14"/>
    <col min="13" max="13" width="15.1640625" style="14" customWidth="1"/>
    <col min="14" max="16384" width="9.33203125" style="14"/>
  </cols>
  <sheetData>
    <row r="1" spans="1:13" ht="21">
      <c r="A1" s="175" t="s">
        <v>168</v>
      </c>
      <c r="B1" s="175"/>
      <c r="C1" s="175"/>
      <c r="D1" s="175"/>
      <c r="E1" s="175"/>
      <c r="F1" s="175"/>
      <c r="G1" s="175"/>
      <c r="H1" s="175"/>
      <c r="I1" s="175"/>
    </row>
    <row r="2" spans="1:13">
      <c r="A2" s="176" t="s">
        <v>169</v>
      </c>
      <c r="B2" s="176"/>
      <c r="C2" s="176"/>
      <c r="D2" s="176"/>
      <c r="E2" s="176"/>
      <c r="F2" s="176"/>
      <c r="G2" s="176"/>
      <c r="H2" s="176"/>
      <c r="I2" s="176"/>
    </row>
    <row r="3" spans="1:13">
      <c r="A3" s="177" t="s">
        <v>170</v>
      </c>
      <c r="B3" s="177"/>
      <c r="C3" s="177"/>
      <c r="D3" s="177"/>
      <c r="E3" s="177"/>
      <c r="F3" s="177"/>
      <c r="G3" s="177"/>
      <c r="H3" s="177"/>
      <c r="I3" s="177"/>
    </row>
    <row r="4" spans="1:13">
      <c r="A4" s="13"/>
      <c r="B4" s="13"/>
      <c r="C4" s="13"/>
      <c r="D4" s="13"/>
      <c r="E4" s="15"/>
      <c r="F4" s="13" t="s">
        <v>101</v>
      </c>
      <c r="G4" s="13"/>
      <c r="H4" s="13"/>
      <c r="I4" s="13"/>
    </row>
    <row r="5" spans="1:13">
      <c r="A5" s="16" t="s">
        <v>171</v>
      </c>
      <c r="B5" s="16"/>
      <c r="C5" s="16"/>
      <c r="D5" s="17"/>
      <c r="E5" s="18"/>
      <c r="F5" s="178" t="s">
        <v>172</v>
      </c>
      <c r="G5" s="178"/>
      <c r="H5" s="178"/>
      <c r="I5" s="178"/>
    </row>
    <row r="6" spans="1:13" ht="46.9">
      <c r="A6" s="15"/>
      <c r="B6" s="19" t="s">
        <v>173</v>
      </c>
      <c r="C6" s="20"/>
      <c r="D6" s="19" t="s">
        <v>174</v>
      </c>
      <c r="E6" s="18"/>
      <c r="F6" s="15"/>
      <c r="G6" s="19" t="s">
        <v>173</v>
      </c>
      <c r="H6" s="20"/>
      <c r="I6" s="19" t="s">
        <v>174</v>
      </c>
    </row>
    <row r="7" spans="1:13">
      <c r="A7" s="15" t="s">
        <v>175</v>
      </c>
      <c r="B7" s="15"/>
      <c r="C7" s="15"/>
      <c r="D7" s="18"/>
      <c r="E7" s="18"/>
      <c r="F7" s="15" t="s">
        <v>176</v>
      </c>
      <c r="G7" s="15"/>
      <c r="H7" s="15"/>
      <c r="I7" s="18"/>
    </row>
    <row r="8" spans="1:13">
      <c r="A8" s="15" t="s">
        <v>177</v>
      </c>
      <c r="B8" s="18">
        <v>0</v>
      </c>
      <c r="C8" s="15"/>
      <c r="D8" s="18">
        <v>0</v>
      </c>
      <c r="E8" s="18"/>
      <c r="F8" s="15" t="s">
        <v>178</v>
      </c>
      <c r="G8" s="18">
        <v>0</v>
      </c>
      <c r="H8" s="18"/>
      <c r="I8" s="18">
        <f>35003-35003</f>
        <v>0</v>
      </c>
      <c r="K8" s="21"/>
      <c r="M8" s="21"/>
    </row>
    <row r="9" spans="1:13">
      <c r="A9" s="15" t="s">
        <v>179</v>
      </c>
      <c r="B9" s="18">
        <v>0</v>
      </c>
      <c r="C9" s="15"/>
      <c r="D9" s="18">
        <v>0</v>
      </c>
      <c r="E9" s="15"/>
      <c r="F9" s="15" t="s">
        <v>180</v>
      </c>
      <c r="G9" s="18">
        <v>0</v>
      </c>
      <c r="H9" s="18"/>
      <c r="I9" s="18">
        <v>57045.23</v>
      </c>
      <c r="K9" s="21"/>
      <c r="M9" s="21"/>
    </row>
    <row r="10" spans="1:13">
      <c r="A10" s="15" t="s">
        <v>181</v>
      </c>
      <c r="B10" s="18">
        <v>0</v>
      </c>
      <c r="C10" s="15"/>
      <c r="D10" s="18">
        <v>0</v>
      </c>
      <c r="E10" s="18"/>
      <c r="F10" s="22" t="s">
        <v>182</v>
      </c>
      <c r="G10" s="18">
        <f>264529.58+27591</f>
        <v>292120.58</v>
      </c>
      <c r="H10" s="18"/>
      <c r="I10" s="18">
        <f>316212.65-72492.02+27746.64</f>
        <v>271467.27</v>
      </c>
      <c r="K10" s="21"/>
      <c r="M10" s="23"/>
    </row>
    <row r="11" spans="1:13">
      <c r="A11" s="15" t="s">
        <v>183</v>
      </c>
      <c r="B11" s="18">
        <v>0</v>
      </c>
      <c r="C11" s="15"/>
      <c r="D11" s="18">
        <v>0</v>
      </c>
      <c r="E11" s="18"/>
      <c r="F11" s="15" t="s">
        <v>184</v>
      </c>
      <c r="G11" s="18">
        <f>3896560.24-231304.44+370402.1+456.7-92460.52+244688.76-27150.74</f>
        <v>4161192.1000000006</v>
      </c>
      <c r="H11" s="18"/>
      <c r="I11" s="18">
        <f>3090595.27-57449.64+249653.91-18692.37+443.39-895970.16+365394.52+1090371.05-234330-56713.27</f>
        <v>3533302.6999999997</v>
      </c>
      <c r="K11" s="21"/>
    </row>
    <row r="12" spans="1:13" ht="31.15">
      <c r="A12" s="15" t="s">
        <v>185</v>
      </c>
      <c r="B12" s="18">
        <v>0</v>
      </c>
      <c r="C12" s="15"/>
      <c r="D12" s="18">
        <v>0</v>
      </c>
      <c r="E12" s="18"/>
      <c r="F12" s="22" t="s">
        <v>186</v>
      </c>
      <c r="G12" s="18">
        <f>6641327.09-1859857.07+405821.94+69000.84-69000.84</f>
        <v>5187291.96</v>
      </c>
      <c r="H12" s="18"/>
      <c r="I12" s="18">
        <f>5818519.51+202888.21+283897.32-1222417.27-283897.32</f>
        <v>4798990.4499999993</v>
      </c>
      <c r="K12" s="21"/>
      <c r="M12" s="21"/>
    </row>
    <row r="13" spans="1:13">
      <c r="A13" s="15" t="s">
        <v>187</v>
      </c>
      <c r="B13" s="24">
        <v>0</v>
      </c>
      <c r="C13" s="15"/>
      <c r="D13" s="24">
        <v>0</v>
      </c>
      <c r="E13" s="18"/>
      <c r="F13" s="25" t="s">
        <v>188</v>
      </c>
      <c r="G13" s="26">
        <f>1859857.07+7470.4</f>
        <v>1867327.47</v>
      </c>
      <c r="I13" s="26">
        <v>1222417.27</v>
      </c>
      <c r="M13" s="21"/>
    </row>
    <row r="14" spans="1:13">
      <c r="A14" s="15"/>
      <c r="B14" s="18">
        <f>SUM(B8:B13)</f>
        <v>0</v>
      </c>
      <c r="C14" s="15"/>
      <c r="D14" s="18">
        <f>SUM(D8:D13)</f>
        <v>0</v>
      </c>
      <c r="E14" s="18"/>
      <c r="F14" s="15"/>
      <c r="G14" s="18">
        <f>SUM(G8:G13)</f>
        <v>11507932.110000001</v>
      </c>
      <c r="H14" s="15"/>
      <c r="I14" s="18">
        <f>SUM(I8:I13)</f>
        <v>9883222.9199999981</v>
      </c>
      <c r="M14" s="23"/>
    </row>
    <row r="15" spans="1:13">
      <c r="A15" s="15" t="s">
        <v>189</v>
      </c>
      <c r="B15" s="18"/>
      <c r="C15" s="15"/>
      <c r="D15" s="18"/>
      <c r="E15" s="18"/>
      <c r="F15" s="15"/>
      <c r="G15" s="15"/>
      <c r="H15" s="15"/>
      <c r="I15" s="15"/>
    </row>
    <row r="16" spans="1:13">
      <c r="A16" s="15" t="s">
        <v>190</v>
      </c>
      <c r="B16" s="18">
        <v>0</v>
      </c>
      <c r="C16" s="15"/>
      <c r="D16" s="18">
        <v>0</v>
      </c>
      <c r="E16" s="18"/>
      <c r="F16" s="15" t="s">
        <v>191</v>
      </c>
      <c r="G16" s="18"/>
      <c r="H16" s="15"/>
      <c r="I16" s="18"/>
      <c r="K16" s="21"/>
    </row>
    <row r="17" spans="1:13">
      <c r="A17" s="15" t="s">
        <v>179</v>
      </c>
      <c r="B17" s="18">
        <v>0</v>
      </c>
      <c r="C17" s="15"/>
      <c r="D17" s="18">
        <v>0</v>
      </c>
      <c r="E17" s="18"/>
      <c r="F17" s="15" t="s">
        <v>192</v>
      </c>
      <c r="G17" s="18">
        <f>1184219.73-5544.95-867446.58+14402.06+69000.84</f>
        <v>394631.10000000009</v>
      </c>
      <c r="H17" s="15"/>
      <c r="I17" s="18">
        <f>432599.76-91127.48+5544.95+283897.32</f>
        <v>630914.55000000005</v>
      </c>
    </row>
    <row r="18" spans="1:13">
      <c r="A18" s="15" t="s">
        <v>193</v>
      </c>
      <c r="B18" s="18">
        <v>0</v>
      </c>
      <c r="C18" s="15"/>
      <c r="D18" s="18">
        <v>0</v>
      </c>
      <c r="E18" s="18"/>
      <c r="F18" s="15" t="s">
        <v>194</v>
      </c>
      <c r="G18" s="18">
        <f>65261.9+17507.5-35001.64</f>
        <v>47767.759999999995</v>
      </c>
      <c r="H18" s="15"/>
      <c r="I18" s="18">
        <f>41469.66+27150.74-28413.23+56713.27</f>
        <v>96920.44</v>
      </c>
      <c r="K18" s="21"/>
    </row>
    <row r="19" spans="1:13">
      <c r="A19" s="15" t="s">
        <v>183</v>
      </c>
      <c r="B19" s="18">
        <v>80199.16</v>
      </c>
      <c r="C19" s="15"/>
      <c r="D19" s="18">
        <f>57600.66-28862.41</f>
        <v>28738.250000000004</v>
      </c>
      <c r="E19" s="18"/>
      <c r="F19" s="15" t="s">
        <v>195</v>
      </c>
      <c r="G19" s="24">
        <v>29621.3</v>
      </c>
      <c r="H19" s="15"/>
      <c r="I19" s="24">
        <v>35096.33</v>
      </c>
    </row>
    <row r="20" spans="1:13">
      <c r="A20" s="15" t="s">
        <v>185</v>
      </c>
      <c r="B20" s="18">
        <v>0</v>
      </c>
      <c r="C20" s="15"/>
      <c r="D20" s="18">
        <v>0</v>
      </c>
      <c r="E20" s="15"/>
      <c r="F20" s="15" t="s">
        <v>101</v>
      </c>
      <c r="G20" s="18">
        <f>SUM(G17:G19)</f>
        <v>472020.16000000009</v>
      </c>
      <c r="H20" s="15"/>
      <c r="I20" s="18">
        <f>SUM(I17:I19)</f>
        <v>762931.32</v>
      </c>
    </row>
    <row r="21" spans="1:13">
      <c r="A21" s="15" t="s">
        <v>196</v>
      </c>
      <c r="B21" s="24">
        <v>0</v>
      </c>
      <c r="C21" s="15"/>
      <c r="D21" s="24">
        <v>0</v>
      </c>
      <c r="E21" s="15"/>
      <c r="F21" s="15"/>
      <c r="G21" s="24"/>
      <c r="H21" s="15"/>
      <c r="I21" s="24"/>
    </row>
    <row r="22" spans="1:13">
      <c r="A22" s="15"/>
      <c r="B22" s="27">
        <f>SUM(B16:B21)</f>
        <v>80199.16</v>
      </c>
      <c r="C22" s="15"/>
      <c r="D22" s="27">
        <f>SUM(D16:D21)</f>
        <v>28738.250000000004</v>
      </c>
      <c r="E22" s="18"/>
      <c r="F22" s="15" t="s">
        <v>197</v>
      </c>
      <c r="G22" s="18">
        <f>G14+G20</f>
        <v>11979952.270000001</v>
      </c>
      <c r="H22" s="15"/>
      <c r="I22" s="18">
        <f>I14+I20</f>
        <v>10646154.239999998</v>
      </c>
      <c r="K22" s="21"/>
      <c r="M22" s="21"/>
    </row>
    <row r="23" spans="1:13">
      <c r="A23" s="15" t="s">
        <v>198</v>
      </c>
      <c r="B23" s="18"/>
      <c r="C23" s="15"/>
      <c r="D23" s="18"/>
      <c r="E23" s="18"/>
      <c r="F23" s="15"/>
      <c r="G23" s="18" t="s">
        <v>101</v>
      </c>
      <c r="H23" s="15"/>
      <c r="I23" s="18"/>
      <c r="K23" s="21"/>
    </row>
    <row r="24" spans="1:13">
      <c r="A24" s="15" t="s">
        <v>199</v>
      </c>
      <c r="B24" s="18">
        <f>B14+B22</f>
        <v>80199.16</v>
      </c>
      <c r="C24" s="15"/>
      <c r="D24" s="18">
        <f>D14+D22</f>
        <v>28738.250000000004</v>
      </c>
      <c r="E24" s="18"/>
      <c r="F24" s="15"/>
      <c r="G24" s="18"/>
      <c r="H24" s="15"/>
      <c r="I24" s="15"/>
    </row>
    <row r="25" spans="1:13">
      <c r="A25" s="15"/>
      <c r="B25" s="18"/>
      <c r="C25" s="15"/>
      <c r="D25" s="18"/>
      <c r="E25" s="18"/>
      <c r="F25" s="15"/>
      <c r="G25" s="18" t="s">
        <v>101</v>
      </c>
      <c r="H25" s="15"/>
      <c r="I25" s="18" t="s">
        <v>101</v>
      </c>
    </row>
    <row r="26" spans="1:13">
      <c r="A26" s="15" t="s">
        <v>200</v>
      </c>
      <c r="B26" s="18" t="s">
        <v>101</v>
      </c>
      <c r="C26" s="15"/>
      <c r="D26" s="18" t="s">
        <v>101</v>
      </c>
      <c r="E26" s="18"/>
      <c r="F26" s="18"/>
      <c r="G26" s="15"/>
      <c r="H26" s="18"/>
      <c r="I26" s="18"/>
    </row>
    <row r="27" spans="1:13">
      <c r="A27" s="15" t="s">
        <v>177</v>
      </c>
      <c r="B27" s="18">
        <v>0</v>
      </c>
      <c r="C27" s="15"/>
      <c r="D27" s="18">
        <v>0</v>
      </c>
      <c r="E27" s="18"/>
      <c r="F27" s="18"/>
      <c r="G27" s="15"/>
      <c r="H27" s="18"/>
      <c r="I27" s="18"/>
    </row>
    <row r="28" spans="1:13">
      <c r="A28" s="15" t="s">
        <v>179</v>
      </c>
      <c r="B28" s="18">
        <v>0</v>
      </c>
      <c r="C28" s="15"/>
      <c r="D28" s="18">
        <v>0</v>
      </c>
      <c r="E28" s="18"/>
      <c r="F28" s="18"/>
      <c r="G28" s="15"/>
      <c r="H28" s="18"/>
      <c r="I28" s="18"/>
    </row>
    <row r="29" spans="1:13">
      <c r="A29" s="15" t="s">
        <v>181</v>
      </c>
      <c r="B29" s="18">
        <v>0</v>
      </c>
      <c r="C29" s="18"/>
      <c r="D29" s="18">
        <v>0</v>
      </c>
      <c r="E29" s="18"/>
      <c r="F29" s="18"/>
      <c r="G29" s="15"/>
      <c r="H29" s="18"/>
      <c r="I29" s="18"/>
    </row>
    <row r="30" spans="1:13">
      <c r="A30" s="15" t="s">
        <v>183</v>
      </c>
      <c r="B30" s="18">
        <v>0</v>
      </c>
      <c r="C30" s="18"/>
      <c r="D30" s="18">
        <v>0</v>
      </c>
      <c r="E30" s="18"/>
      <c r="F30" s="18"/>
      <c r="G30" s="15"/>
      <c r="H30" s="18"/>
      <c r="I30" s="18"/>
    </row>
    <row r="31" spans="1:13">
      <c r="A31" s="15" t="s">
        <v>185</v>
      </c>
      <c r="B31" s="18">
        <v>0</v>
      </c>
      <c r="C31" s="18"/>
      <c r="D31" s="18">
        <v>0</v>
      </c>
      <c r="E31" s="18"/>
      <c r="F31" s="18"/>
      <c r="G31" s="15"/>
      <c r="H31" s="18"/>
      <c r="I31" s="18"/>
    </row>
    <row r="32" spans="1:13">
      <c r="A32" s="15" t="s">
        <v>196</v>
      </c>
      <c r="B32" s="24">
        <v>0</v>
      </c>
      <c r="C32" s="18"/>
      <c r="D32" s="24">
        <v>0</v>
      </c>
      <c r="E32" s="18"/>
      <c r="F32" s="18"/>
      <c r="G32" s="15"/>
      <c r="H32" s="18"/>
      <c r="I32" s="18" t="s">
        <v>101</v>
      </c>
    </row>
    <row r="33" spans="1:12">
      <c r="A33" s="15"/>
      <c r="B33" s="18">
        <f>SUM(B27:B32)</f>
        <v>0</v>
      </c>
      <c r="C33" s="15"/>
      <c r="D33" s="18">
        <f>SUM(D27:D32)</f>
        <v>0</v>
      </c>
      <c r="E33" s="18"/>
      <c r="F33" s="18"/>
      <c r="G33" s="15"/>
      <c r="H33" s="18"/>
      <c r="I33" s="18"/>
    </row>
    <row r="34" spans="1:12">
      <c r="A34" s="15"/>
      <c r="B34" s="18"/>
      <c r="C34" s="15"/>
      <c r="D34" s="18"/>
      <c r="E34" s="18"/>
      <c r="F34" s="18"/>
      <c r="G34" s="15"/>
      <c r="H34" s="18"/>
      <c r="I34" s="18"/>
    </row>
    <row r="35" spans="1:12">
      <c r="A35" s="15" t="s">
        <v>201</v>
      </c>
      <c r="B35" s="18">
        <f>B24-B33</f>
        <v>80199.16</v>
      </c>
      <c r="C35" s="15"/>
      <c r="D35" s="18">
        <f>D24-D33</f>
        <v>28738.250000000004</v>
      </c>
      <c r="E35" s="18"/>
      <c r="F35" s="18"/>
      <c r="G35" s="18"/>
      <c r="H35" s="18"/>
      <c r="I35" s="18"/>
    </row>
    <row r="36" spans="1:12">
      <c r="A36" s="15"/>
      <c r="B36" s="15"/>
      <c r="C36" s="15"/>
      <c r="D36" s="15"/>
      <c r="E36" s="18"/>
      <c r="F36" s="18"/>
      <c r="G36" s="18"/>
      <c r="H36" s="18"/>
      <c r="I36" s="18"/>
    </row>
    <row r="37" spans="1:12">
      <c r="A37" s="15" t="s">
        <v>202</v>
      </c>
      <c r="B37" s="18"/>
      <c r="C37" s="15"/>
      <c r="D37" s="18"/>
      <c r="E37" s="18"/>
      <c r="F37" s="18"/>
      <c r="G37" s="18"/>
      <c r="H37" s="18"/>
      <c r="I37" s="18"/>
    </row>
    <row r="38" spans="1:12">
      <c r="A38" s="15" t="s">
        <v>203</v>
      </c>
      <c r="B38" s="18">
        <v>3770767.11</v>
      </c>
      <c r="C38" s="15"/>
      <c r="D38" s="18">
        <v>3348838.59</v>
      </c>
      <c r="E38" s="18"/>
      <c r="F38" s="18"/>
      <c r="G38" s="18"/>
      <c r="H38" s="18"/>
      <c r="I38" s="18"/>
      <c r="K38" s="21"/>
      <c r="L38" s="28"/>
    </row>
    <row r="39" spans="1:12">
      <c r="A39" s="15" t="s">
        <v>204</v>
      </c>
      <c r="B39" s="41">
        <f>732902.68-13339.44+13286.63</f>
        <v>732849.87000000011</v>
      </c>
      <c r="C39" s="15"/>
      <c r="D39" s="18">
        <f>593195.95-60845.16+58537.18+13339.44</f>
        <v>604227.40999999992</v>
      </c>
      <c r="E39" s="18"/>
      <c r="F39" s="18"/>
      <c r="G39" s="18"/>
      <c r="H39" s="18"/>
      <c r="I39" s="18"/>
      <c r="K39" s="21"/>
      <c r="L39" s="28"/>
    </row>
    <row r="40" spans="1:12">
      <c r="A40" s="15" t="s">
        <v>205</v>
      </c>
      <c r="B40" s="18">
        <f>2267847.68+4408.34-4828.86-217965+206646.96+9686.28</f>
        <v>2265795.4</v>
      </c>
      <c r="C40" s="15"/>
      <c r="D40" s="18">
        <f>2360435.37+4401.35-4408.34-1154057.8+1031833.87+217965-59893.81-148250.09</f>
        <v>2248025.5500000003</v>
      </c>
      <c r="E40" s="18"/>
      <c r="F40" s="18"/>
      <c r="G40" s="18"/>
      <c r="H40" s="18"/>
      <c r="I40" s="18"/>
      <c r="K40" s="21"/>
      <c r="L40" s="28"/>
    </row>
    <row r="41" spans="1:12">
      <c r="A41" s="15" t="s">
        <v>206</v>
      </c>
      <c r="B41" s="18">
        <f>155740.13-105045.54+1931.4</f>
        <v>52625.990000000013</v>
      </c>
      <c r="C41" s="15"/>
      <c r="D41" s="18">
        <f>118238.76-75721.18</f>
        <v>42517.58</v>
      </c>
      <c r="E41" s="18"/>
      <c r="F41" s="18"/>
      <c r="G41" s="18"/>
      <c r="H41" s="18"/>
      <c r="I41" s="18"/>
      <c r="K41" s="21"/>
      <c r="L41" s="28"/>
    </row>
    <row r="42" spans="1:12">
      <c r="A42" s="15" t="s">
        <v>207</v>
      </c>
      <c r="B42" s="18">
        <f>3396843.19-1867327.47+21607-691543.37</f>
        <v>859579.35</v>
      </c>
      <c r="C42" s="15"/>
      <c r="D42" s="18">
        <f>2055980.56-1222266.94-150.33-22634.77</f>
        <v>810928.52000000014</v>
      </c>
      <c r="E42" s="18"/>
      <c r="F42" s="18"/>
      <c r="G42" s="18"/>
      <c r="H42" s="18"/>
      <c r="I42" s="18"/>
      <c r="K42" s="21"/>
      <c r="L42" s="28"/>
    </row>
    <row r="43" spans="1:12">
      <c r="A43" s="29" t="s">
        <v>208</v>
      </c>
      <c r="B43" s="30">
        <v>1867327.47</v>
      </c>
      <c r="C43" s="29"/>
      <c r="D43" s="30">
        <f>1222266.94+150.33</f>
        <v>1222417.27</v>
      </c>
      <c r="E43" s="18"/>
      <c r="F43" s="18"/>
      <c r="G43" s="18"/>
      <c r="H43" s="18"/>
      <c r="I43" s="18"/>
      <c r="K43" s="21"/>
      <c r="L43" s="28"/>
    </row>
    <row r="44" spans="1:12">
      <c r="A44" s="15" t="s">
        <v>209</v>
      </c>
      <c r="B44" s="18">
        <f>117004.07-13395.54-35001.64</f>
        <v>68606.89</v>
      </c>
      <c r="C44" s="15"/>
      <c r="D44" s="18">
        <f>116596.32-5883.59-28413.23-1711.35</f>
        <v>80588.150000000009</v>
      </c>
      <c r="E44" s="18"/>
      <c r="F44" s="18"/>
      <c r="G44" s="18"/>
      <c r="H44" s="18"/>
      <c r="I44" s="18"/>
      <c r="K44" s="21"/>
      <c r="L44" s="28"/>
    </row>
    <row r="45" spans="1:12">
      <c r="A45" s="15" t="s">
        <v>210</v>
      </c>
      <c r="B45" s="18">
        <v>3033981.77</v>
      </c>
      <c r="C45" s="15"/>
      <c r="D45" s="18">
        <v>3093387.1799999997</v>
      </c>
      <c r="E45" s="18"/>
      <c r="F45" s="18"/>
      <c r="G45" s="18"/>
      <c r="H45" s="18"/>
      <c r="I45" s="18"/>
      <c r="K45" s="21"/>
      <c r="L45" s="28"/>
    </row>
    <row r="46" spans="1:12">
      <c r="A46" s="15" t="s">
        <v>211</v>
      </c>
      <c r="B46" s="18">
        <v>1546365.81</v>
      </c>
      <c r="C46" s="15"/>
      <c r="D46" s="18">
        <v>1640922.71</v>
      </c>
      <c r="E46" s="18"/>
      <c r="F46" s="18"/>
      <c r="G46" s="18"/>
      <c r="H46" s="18"/>
      <c r="I46" s="18"/>
      <c r="K46" s="21"/>
      <c r="L46" s="28"/>
    </row>
    <row r="47" spans="1:12">
      <c r="A47" s="15" t="s">
        <v>212</v>
      </c>
      <c r="B47" s="18">
        <v>26737.46</v>
      </c>
      <c r="C47" s="15"/>
      <c r="D47" s="18">
        <v>36511.26</v>
      </c>
      <c r="E47" s="18"/>
      <c r="F47" s="18"/>
      <c r="G47" s="18"/>
      <c r="H47" s="18"/>
      <c r="I47" s="18"/>
      <c r="K47" s="21"/>
      <c r="L47" s="28"/>
    </row>
    <row r="48" spans="1:12">
      <c r="A48" s="15"/>
      <c r="B48" s="31">
        <f>SUM(B38:B47)</f>
        <v>14224637.120000003</v>
      </c>
      <c r="C48" s="15"/>
      <c r="D48" s="31">
        <f>SUM(D38:D47)</f>
        <v>13128364.220000001</v>
      </c>
      <c r="E48" s="18"/>
      <c r="F48" s="18"/>
      <c r="G48" s="18"/>
      <c r="H48" s="18"/>
      <c r="I48" s="18"/>
    </row>
    <row r="49" spans="1:9">
      <c r="A49" s="15"/>
      <c r="B49" s="18"/>
      <c r="C49" s="15"/>
      <c r="D49" s="18"/>
      <c r="E49" s="18"/>
      <c r="F49" s="18"/>
      <c r="G49" s="18"/>
      <c r="H49" s="18"/>
      <c r="I49" s="18"/>
    </row>
    <row r="50" spans="1:9">
      <c r="A50" s="15" t="s">
        <v>213</v>
      </c>
      <c r="B50" s="18">
        <f>B35+B48</f>
        <v>14304836.280000003</v>
      </c>
      <c r="C50" s="15"/>
      <c r="D50" s="18">
        <f>D35+D48</f>
        <v>13157102.470000001</v>
      </c>
      <c r="E50" s="18"/>
      <c r="F50" s="18"/>
      <c r="G50" s="15"/>
      <c r="H50" s="15"/>
      <c r="I50" s="15"/>
    </row>
    <row r="51" spans="1:9">
      <c r="A51" s="15" t="s">
        <v>214</v>
      </c>
      <c r="B51" s="24">
        <v>0</v>
      </c>
      <c r="C51" s="15"/>
      <c r="D51" s="24">
        <v>0</v>
      </c>
      <c r="E51" s="18"/>
      <c r="F51" s="18"/>
      <c r="G51" s="15"/>
      <c r="H51" s="15"/>
      <c r="I51" s="15"/>
    </row>
    <row r="52" spans="1:9">
      <c r="A52" s="15"/>
      <c r="B52" s="18">
        <f>SUM(B50:B51)</f>
        <v>14304836.280000003</v>
      </c>
      <c r="C52" s="15"/>
      <c r="D52" s="18">
        <f>SUM(D50:D51)</f>
        <v>13157102.470000001</v>
      </c>
      <c r="E52" s="18"/>
      <c r="F52" s="18"/>
      <c r="G52" s="18"/>
      <c r="H52" s="18"/>
      <c r="I52" s="18"/>
    </row>
    <row r="53" spans="1:9">
      <c r="A53" s="16" t="s">
        <v>215</v>
      </c>
      <c r="B53" s="32">
        <f>G22-B52</f>
        <v>-2324884.0100000016</v>
      </c>
      <c r="C53" s="16"/>
      <c r="D53" s="32">
        <f>I22-D52</f>
        <v>-2510948.2300000023</v>
      </c>
      <c r="E53" s="18"/>
      <c r="F53" s="15"/>
      <c r="G53" s="15"/>
      <c r="H53" s="15"/>
      <c r="I53" s="24"/>
    </row>
    <row r="54" spans="1:9" ht="16.149999999999999" thickBot="1">
      <c r="A54" s="15"/>
      <c r="B54" s="33">
        <f>SUM(B52:B53)</f>
        <v>11979952.270000001</v>
      </c>
      <c r="C54" s="15"/>
      <c r="D54" s="33">
        <f>SUM(D52:D53)</f>
        <v>10646154.239999998</v>
      </c>
      <c r="E54" s="15"/>
      <c r="F54" s="15"/>
      <c r="G54" s="33">
        <f>G22+G53</f>
        <v>11979952.270000001</v>
      </c>
      <c r="H54" s="15"/>
      <c r="I54" s="33">
        <f>I22+I53</f>
        <v>10646154.239999998</v>
      </c>
    </row>
    <row r="55" spans="1:9" ht="16.149999999999999" thickTop="1"/>
    <row r="57" spans="1:9">
      <c r="A57" s="34" t="s">
        <v>216</v>
      </c>
      <c r="B57" s="35" t="s">
        <v>101</v>
      </c>
      <c r="C57" s="36"/>
      <c r="D57" s="36"/>
      <c r="E57" s="36"/>
      <c r="F57" s="36"/>
      <c r="G57" s="36"/>
      <c r="H57" s="36"/>
      <c r="I57" s="36"/>
    </row>
    <row r="58" spans="1:9">
      <c r="A58" s="14" t="s">
        <v>217</v>
      </c>
      <c r="B58" s="21">
        <f>-2.69-(14957.8+35237.82+257.89)-69.14-151165</f>
        <v>-201690.34</v>
      </c>
      <c r="D58" s="21">
        <f>-1.19-1711.35-142743.15-3318.78</f>
        <v>-147774.47</v>
      </c>
    </row>
    <row r="59" spans="1:9">
      <c r="A59" s="14" t="s">
        <v>218</v>
      </c>
      <c r="B59" s="21">
        <f>2335267.25+1965.6</f>
        <v>2337232.85</v>
      </c>
      <c r="D59" s="21">
        <v>2380544.98</v>
      </c>
    </row>
    <row r="60" spans="1:9">
      <c r="A60" s="14" t="s">
        <v>219</v>
      </c>
      <c r="B60" s="21">
        <v>-4887.03</v>
      </c>
      <c r="D60" s="21">
        <v>-10813.28</v>
      </c>
    </row>
    <row r="61" spans="1:9">
      <c r="A61" s="14" t="s">
        <v>220</v>
      </c>
      <c r="B61" s="21">
        <v>0</v>
      </c>
      <c r="D61" s="21">
        <v>35003</v>
      </c>
    </row>
    <row r="62" spans="1:9">
      <c r="A62" s="14" t="s">
        <v>221</v>
      </c>
      <c r="B62" s="21">
        <f>-35753.84+32144.97</f>
        <v>-3608.8699999999953</v>
      </c>
      <c r="D62" s="21">
        <f>-39285.73+35067.24</f>
        <v>-4218.4900000000052</v>
      </c>
    </row>
    <row r="63" spans="1:9">
      <c r="A63" s="14" t="s">
        <v>222</v>
      </c>
      <c r="B63" s="21">
        <f>526111.89-161836.72+86342.29-157193.39-86342.29</f>
        <v>207081.78000000003</v>
      </c>
      <c r="D63" s="21">
        <f>714121.85-148266.79-432181.81+40811.16</f>
        <v>174484.40999999995</v>
      </c>
    </row>
    <row r="64" spans="1:9">
      <c r="A64" s="14" t="s">
        <v>223</v>
      </c>
      <c r="B64" s="21">
        <f>-3325.37-3522.05</f>
        <v>-6847.42</v>
      </c>
      <c r="D64" s="21">
        <f>2368.69-4965.93</f>
        <v>-2597.2400000000002</v>
      </c>
    </row>
    <row r="65" spans="1:6">
      <c r="A65" s="14" t="s">
        <v>224</v>
      </c>
      <c r="B65" s="21">
        <f>-161919.76-60</f>
        <v>-161979.76</v>
      </c>
      <c r="D65" s="21">
        <v>-233.53</v>
      </c>
    </row>
    <row r="66" spans="1:6">
      <c r="A66" s="14" t="s">
        <v>225</v>
      </c>
      <c r="B66" s="21">
        <f>51188.46+86342.29</f>
        <v>137530.75</v>
      </c>
      <c r="D66" s="21">
        <v>76060.63</v>
      </c>
    </row>
    <row r="67" spans="1:6" ht="16.149999999999999" thickBot="1">
      <c r="A67" s="37" t="s">
        <v>226</v>
      </c>
      <c r="B67" s="38">
        <f>SUM(B58:B66)</f>
        <v>2302831.9600000009</v>
      </c>
      <c r="D67" s="38">
        <f>SUM(D58:D66)</f>
        <v>2500456.0099999998</v>
      </c>
    </row>
    <row r="68" spans="1:6" ht="16.149999999999999" thickTop="1"/>
    <row r="69" spans="1:6" ht="16.149999999999999" thickBot="1">
      <c r="A69" s="37" t="s">
        <v>227</v>
      </c>
      <c r="B69" s="39">
        <f>B53+B67</f>
        <v>-22052.050000000745</v>
      </c>
      <c r="D69" s="39">
        <f>D53+D67</f>
        <v>-10492.220000002533</v>
      </c>
    </row>
    <row r="70" spans="1:6" ht="16.149999999999999" thickTop="1">
      <c r="B70" s="40">
        <f>B69-'Ισολογισμός 2022 προς έγκριση'!I100</f>
        <v>1512927.15</v>
      </c>
    </row>
    <row r="71" spans="1:6">
      <c r="B71" s="21"/>
    </row>
    <row r="72" spans="1:6">
      <c r="A72" s="47" t="s">
        <v>228</v>
      </c>
      <c r="B72" s="48">
        <f>-(B45+B47-B65)</f>
        <v>-3222698.99</v>
      </c>
      <c r="D72" s="21"/>
    </row>
    <row r="73" spans="1:6">
      <c r="A73" s="47" t="s">
        <v>229</v>
      </c>
      <c r="B73" s="48">
        <f>B66+2337230.34</f>
        <v>2474761.09</v>
      </c>
      <c r="D73" s="21"/>
    </row>
    <row r="74" spans="1:6" ht="16.149999999999999" thickBot="1">
      <c r="A74" s="47"/>
      <c r="B74" s="49">
        <f>SUM(B72:B73)</f>
        <v>-747937.90000000037</v>
      </c>
      <c r="D74" s="21"/>
    </row>
    <row r="75" spans="1:6" ht="16.149999999999999" thickTop="1"/>
    <row r="77" spans="1:6">
      <c r="A77" s="47" t="s">
        <v>230</v>
      </c>
      <c r="B77" s="48">
        <f>B59+B61+B63+B66+G22-G13+B64</f>
        <v>12787622.760000002</v>
      </c>
      <c r="C77" s="47"/>
      <c r="D77" s="48">
        <f>D59+D61+D63+D66+I22-I13+D64</f>
        <v>12087232.749999998</v>
      </c>
      <c r="F77" s="21"/>
    </row>
    <row r="78" spans="1:6">
      <c r="A78" s="47" t="s">
        <v>231</v>
      </c>
      <c r="B78" s="48">
        <f>-(-B65-B62-B60-B58+B52-B43)</f>
        <v>-12809674.810000002</v>
      </c>
      <c r="C78" s="47"/>
      <c r="D78" s="48">
        <f>-(-D65-D62-D60-D58+D52-D43)</f>
        <v>-12097724.970000001</v>
      </c>
      <c r="F78" s="21"/>
    </row>
    <row r="79" spans="1:6" ht="16.149999999999999" thickBot="1">
      <c r="B79" s="49">
        <f>SUM(B77:B78)</f>
        <v>-22052.050000000745</v>
      </c>
      <c r="D79" s="49">
        <f>SUM(D77:D78)</f>
        <v>-10492.220000002533</v>
      </c>
    </row>
    <row r="80" spans="1:6" ht="16.149999999999999" thickTop="1"/>
  </sheetData>
  <mergeCells count="4">
    <mergeCell ref="A1:I1"/>
    <mergeCell ref="A2:I2"/>
    <mergeCell ref="A3:I3"/>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45"/>
  <sheetViews>
    <sheetView topLeftCell="A1617" workbookViewId="0">
      <selection activeCell="B72" sqref="B72"/>
    </sheetView>
  </sheetViews>
  <sheetFormatPr defaultRowHeight="13.15"/>
  <cols>
    <col min="1" max="1" width="15.6640625" customWidth="1"/>
    <col min="3" max="3" width="45.5" customWidth="1"/>
    <col min="4" max="5" width="18.83203125" style="46" customWidth="1"/>
    <col min="6" max="7" width="11.6640625" bestFit="1" customWidth="1"/>
    <col min="8" max="8" width="10.1640625" bestFit="1" customWidth="1"/>
  </cols>
  <sheetData>
    <row r="1" spans="1:5">
      <c r="A1" s="42" t="s">
        <v>232</v>
      </c>
      <c r="B1" s="42" t="s">
        <v>233</v>
      </c>
      <c r="C1" s="42" t="s">
        <v>234</v>
      </c>
      <c r="D1" s="43" t="s">
        <v>235</v>
      </c>
      <c r="E1" s="43" t="s">
        <v>236</v>
      </c>
    </row>
    <row r="2" spans="1:5">
      <c r="A2" s="44" t="s">
        <v>237</v>
      </c>
      <c r="B2" s="44">
        <v>1</v>
      </c>
      <c r="C2" s="44" t="s">
        <v>238</v>
      </c>
      <c r="D2" s="45">
        <v>169528.67</v>
      </c>
      <c r="E2" s="45">
        <v>0</v>
      </c>
    </row>
    <row r="3" spans="1:5">
      <c r="A3" t="s">
        <v>239</v>
      </c>
      <c r="B3">
        <v>2</v>
      </c>
      <c r="C3" t="s">
        <v>240</v>
      </c>
      <c r="D3" s="46">
        <v>169528.67</v>
      </c>
      <c r="E3" s="46">
        <v>0</v>
      </c>
    </row>
    <row r="4" spans="1:5">
      <c r="A4" t="s">
        <v>241</v>
      </c>
      <c r="B4">
        <v>3</v>
      </c>
      <c r="C4" t="s">
        <v>240</v>
      </c>
      <c r="D4" s="46">
        <v>169528.67</v>
      </c>
      <c r="E4" s="46">
        <v>0</v>
      </c>
    </row>
    <row r="5" spans="1:5">
      <c r="A5" t="s">
        <v>242</v>
      </c>
      <c r="B5">
        <v>4</v>
      </c>
      <c r="C5" t="s">
        <v>243</v>
      </c>
      <c r="D5" s="46">
        <v>169528.67</v>
      </c>
      <c r="E5" s="46">
        <v>0</v>
      </c>
    </row>
    <row r="6" spans="1:5">
      <c r="A6" s="44" t="s">
        <v>244</v>
      </c>
      <c r="B6" s="44">
        <v>1</v>
      </c>
      <c r="C6" s="44" t="s">
        <v>245</v>
      </c>
      <c r="D6" s="45">
        <v>0</v>
      </c>
      <c r="E6" s="45">
        <v>169528.67</v>
      </c>
    </row>
    <row r="7" spans="1:5">
      <c r="A7" t="s">
        <v>246</v>
      </c>
      <c r="B7">
        <v>2</v>
      </c>
      <c r="C7" t="s">
        <v>240</v>
      </c>
      <c r="D7" s="46">
        <v>0</v>
      </c>
      <c r="E7" s="46">
        <v>169528.67</v>
      </c>
    </row>
    <row r="8" spans="1:5">
      <c r="A8" t="s">
        <v>247</v>
      </c>
      <c r="B8">
        <v>3</v>
      </c>
      <c r="C8" t="s">
        <v>240</v>
      </c>
      <c r="D8" s="46">
        <v>0</v>
      </c>
      <c r="E8" s="46">
        <v>169528.67</v>
      </c>
    </row>
    <row r="9" spans="1:5">
      <c r="A9" t="s">
        <v>248</v>
      </c>
      <c r="B9">
        <v>4</v>
      </c>
      <c r="C9" t="s">
        <v>243</v>
      </c>
      <c r="D9" s="46">
        <v>0</v>
      </c>
      <c r="E9" s="46">
        <v>169528.67</v>
      </c>
    </row>
    <row r="10" spans="1:5">
      <c r="A10" s="44" t="s">
        <v>249</v>
      </c>
      <c r="B10" s="44">
        <v>1</v>
      </c>
      <c r="C10" s="44" t="s">
        <v>250</v>
      </c>
      <c r="D10" s="45">
        <v>49641094.719999999</v>
      </c>
      <c r="E10" s="45">
        <v>0</v>
      </c>
    </row>
    <row r="11" spans="1:5">
      <c r="A11" t="s">
        <v>251</v>
      </c>
      <c r="B11">
        <v>2</v>
      </c>
      <c r="C11" t="s">
        <v>252</v>
      </c>
      <c r="D11" s="46">
        <v>20182191.629999999</v>
      </c>
      <c r="E11" s="46">
        <v>0</v>
      </c>
    </row>
    <row r="12" spans="1:5">
      <c r="A12" t="s">
        <v>253</v>
      </c>
      <c r="B12">
        <v>3</v>
      </c>
      <c r="C12" t="s">
        <v>252</v>
      </c>
      <c r="D12" s="46">
        <v>20182191.629999999</v>
      </c>
      <c r="E12" s="46">
        <v>0</v>
      </c>
    </row>
    <row r="13" spans="1:5">
      <c r="A13" t="s">
        <v>254</v>
      </c>
      <c r="B13">
        <v>4</v>
      </c>
      <c r="C13" t="s">
        <v>255</v>
      </c>
      <c r="D13" s="46">
        <v>9042419.6600000001</v>
      </c>
      <c r="E13" s="46">
        <v>0</v>
      </c>
    </row>
    <row r="14" spans="1:5">
      <c r="A14" t="s">
        <v>256</v>
      </c>
      <c r="B14">
        <v>4</v>
      </c>
      <c r="C14" t="s">
        <v>257</v>
      </c>
      <c r="D14" s="46">
        <v>35839.64</v>
      </c>
      <c r="E14" s="46">
        <v>0</v>
      </c>
    </row>
    <row r="15" spans="1:5">
      <c r="A15" t="s">
        <v>258</v>
      </c>
      <c r="B15">
        <v>4</v>
      </c>
      <c r="C15" t="s">
        <v>259</v>
      </c>
      <c r="D15" s="46">
        <v>58800</v>
      </c>
      <c r="E15" s="46">
        <v>0</v>
      </c>
    </row>
    <row r="16" spans="1:5">
      <c r="A16" t="s">
        <v>260</v>
      </c>
      <c r="B16">
        <v>4</v>
      </c>
      <c r="C16" t="s">
        <v>261</v>
      </c>
      <c r="D16" s="46">
        <v>10390783.800000001</v>
      </c>
      <c r="E16" s="46">
        <v>0</v>
      </c>
    </row>
    <row r="17" spans="1:5">
      <c r="A17" t="s">
        <v>262</v>
      </c>
      <c r="B17">
        <v>4</v>
      </c>
      <c r="C17" t="s">
        <v>263</v>
      </c>
      <c r="D17" s="46">
        <v>654348.53</v>
      </c>
      <c r="E17" s="46">
        <v>0</v>
      </c>
    </row>
    <row r="18" spans="1:5">
      <c r="A18" t="s">
        <v>264</v>
      </c>
      <c r="B18">
        <v>2</v>
      </c>
      <c r="C18" t="s">
        <v>265</v>
      </c>
      <c r="D18" s="46">
        <v>8363906.9699999997</v>
      </c>
      <c r="E18" s="46">
        <v>0</v>
      </c>
    </row>
    <row r="19" spans="1:5">
      <c r="A19" t="s">
        <v>266</v>
      </c>
      <c r="B19">
        <v>3</v>
      </c>
      <c r="C19" t="s">
        <v>265</v>
      </c>
      <c r="D19" s="46">
        <v>5271940.29</v>
      </c>
      <c r="E19" s="46">
        <v>0</v>
      </c>
    </row>
    <row r="20" spans="1:5">
      <c r="A20" t="s">
        <v>267</v>
      </c>
      <c r="B20">
        <v>4</v>
      </c>
      <c r="C20" t="s">
        <v>268</v>
      </c>
      <c r="D20" s="46">
        <v>143907.20000000001</v>
      </c>
      <c r="E20" s="46">
        <v>0</v>
      </c>
    </row>
    <row r="21" spans="1:5">
      <c r="A21" t="s">
        <v>269</v>
      </c>
      <c r="B21">
        <v>4</v>
      </c>
      <c r="C21" t="s">
        <v>270</v>
      </c>
      <c r="D21" s="46">
        <v>2040545.7</v>
      </c>
      <c r="E21" s="46">
        <v>0</v>
      </c>
    </row>
    <row r="22" spans="1:5">
      <c r="A22" t="s">
        <v>271</v>
      </c>
      <c r="B22">
        <v>4</v>
      </c>
      <c r="C22" t="s">
        <v>272</v>
      </c>
      <c r="D22" s="46">
        <v>3087487.39</v>
      </c>
      <c r="E22" s="46">
        <v>0</v>
      </c>
    </row>
    <row r="23" spans="1:5">
      <c r="A23" t="s">
        <v>273</v>
      </c>
      <c r="B23">
        <v>3</v>
      </c>
      <c r="C23" t="s">
        <v>274</v>
      </c>
      <c r="D23" s="46">
        <v>3091966.68</v>
      </c>
      <c r="E23" s="46">
        <v>0</v>
      </c>
    </row>
    <row r="24" spans="1:5">
      <c r="A24" t="s">
        <v>275</v>
      </c>
      <c r="B24">
        <v>4</v>
      </c>
      <c r="C24" t="s">
        <v>274</v>
      </c>
      <c r="D24" s="46">
        <v>3091966.68</v>
      </c>
      <c r="E24" s="46">
        <v>0</v>
      </c>
    </row>
    <row r="25" spans="1:5">
      <c r="A25" t="s">
        <v>276</v>
      </c>
      <c r="B25">
        <v>2</v>
      </c>
      <c r="C25" t="s">
        <v>277</v>
      </c>
      <c r="D25" s="46">
        <v>21094996.120000001</v>
      </c>
      <c r="E25" s="46">
        <v>0</v>
      </c>
    </row>
    <row r="26" spans="1:5">
      <c r="A26" t="s">
        <v>278</v>
      </c>
      <c r="B26">
        <v>3</v>
      </c>
      <c r="C26" t="s">
        <v>277</v>
      </c>
      <c r="D26" s="46">
        <v>21094996.120000001</v>
      </c>
      <c r="E26" s="46">
        <v>0</v>
      </c>
    </row>
    <row r="27" spans="1:5">
      <c r="A27" t="s">
        <v>279</v>
      </c>
      <c r="B27">
        <v>4</v>
      </c>
      <c r="C27" t="s">
        <v>280</v>
      </c>
      <c r="D27" s="46">
        <v>21094996.120000001</v>
      </c>
      <c r="E27" s="46">
        <v>0</v>
      </c>
    </row>
    <row r="28" spans="1:5">
      <c r="A28" s="44" t="s">
        <v>281</v>
      </c>
      <c r="B28" s="44">
        <v>1</v>
      </c>
      <c r="C28" s="44" t="s">
        <v>282</v>
      </c>
      <c r="D28" s="45">
        <v>5770242.9800000004</v>
      </c>
      <c r="E28" s="45">
        <v>0</v>
      </c>
    </row>
    <row r="29" spans="1:5">
      <c r="A29" t="s">
        <v>283</v>
      </c>
      <c r="B29">
        <v>2</v>
      </c>
      <c r="C29" t="s">
        <v>284</v>
      </c>
      <c r="D29" s="46">
        <v>12190238.640000001</v>
      </c>
      <c r="E29" s="46">
        <v>0</v>
      </c>
    </row>
    <row r="30" spans="1:5">
      <c r="A30" t="s">
        <v>285</v>
      </c>
      <c r="B30">
        <v>3</v>
      </c>
      <c r="C30" t="s">
        <v>286</v>
      </c>
      <c r="D30" s="46">
        <v>6654983.6799999997</v>
      </c>
      <c r="E30" s="46">
        <v>0</v>
      </c>
    </row>
    <row r="31" spans="1:5">
      <c r="A31" t="s">
        <v>287</v>
      </c>
      <c r="B31">
        <v>4</v>
      </c>
      <c r="C31" t="s">
        <v>288</v>
      </c>
      <c r="D31" s="46">
        <v>3534634.58</v>
      </c>
      <c r="E31" s="46">
        <v>0</v>
      </c>
    </row>
    <row r="32" spans="1:5">
      <c r="A32" t="s">
        <v>289</v>
      </c>
      <c r="B32">
        <v>4</v>
      </c>
      <c r="C32" t="s">
        <v>290</v>
      </c>
      <c r="D32" s="46">
        <v>1748000</v>
      </c>
      <c r="E32" s="46">
        <v>0</v>
      </c>
    </row>
    <row r="33" spans="1:5">
      <c r="A33" t="s">
        <v>291</v>
      </c>
      <c r="B33">
        <v>4</v>
      </c>
      <c r="C33" t="s">
        <v>292</v>
      </c>
      <c r="D33" s="46">
        <v>292880.09000000003</v>
      </c>
      <c r="E33" s="46">
        <v>0</v>
      </c>
    </row>
    <row r="34" spans="1:5">
      <c r="A34" t="s">
        <v>293</v>
      </c>
      <c r="B34">
        <v>4</v>
      </c>
      <c r="C34" t="s">
        <v>294</v>
      </c>
      <c r="D34" s="46">
        <v>417702.63</v>
      </c>
      <c r="E34" s="46">
        <v>0</v>
      </c>
    </row>
    <row r="35" spans="1:5">
      <c r="A35" t="s">
        <v>295</v>
      </c>
      <c r="B35">
        <v>4</v>
      </c>
      <c r="C35" t="s">
        <v>296</v>
      </c>
      <c r="D35" s="46">
        <v>4988.4799999999996</v>
      </c>
      <c r="E35" s="46">
        <v>0</v>
      </c>
    </row>
    <row r="36" spans="1:5">
      <c r="A36" t="s">
        <v>297</v>
      </c>
      <c r="B36">
        <v>4</v>
      </c>
      <c r="C36" t="s">
        <v>298</v>
      </c>
      <c r="D36" s="46">
        <v>105240</v>
      </c>
      <c r="E36" s="46">
        <v>0</v>
      </c>
    </row>
    <row r="37" spans="1:5">
      <c r="A37" t="s">
        <v>299</v>
      </c>
      <c r="B37">
        <v>4</v>
      </c>
      <c r="C37" t="s">
        <v>300</v>
      </c>
      <c r="D37" s="46">
        <v>551537.9</v>
      </c>
      <c r="E37" s="46">
        <v>0</v>
      </c>
    </row>
    <row r="38" spans="1:5">
      <c r="A38" t="s">
        <v>301</v>
      </c>
      <c r="B38">
        <v>3</v>
      </c>
      <c r="C38" t="s">
        <v>302</v>
      </c>
      <c r="D38" s="46">
        <v>128440.68</v>
      </c>
      <c r="E38" s="46">
        <v>0</v>
      </c>
    </row>
    <row r="39" spans="1:5">
      <c r="A39" t="s">
        <v>303</v>
      </c>
      <c r="B39">
        <v>4</v>
      </c>
      <c r="C39" t="s">
        <v>304</v>
      </c>
      <c r="D39" s="46">
        <v>65580.679999999993</v>
      </c>
      <c r="E39" s="46">
        <v>0</v>
      </c>
    </row>
    <row r="40" spans="1:5">
      <c r="A40" t="s">
        <v>305</v>
      </c>
      <c r="B40">
        <v>4</v>
      </c>
      <c r="C40" t="s">
        <v>306</v>
      </c>
      <c r="D40" s="46">
        <v>62860</v>
      </c>
      <c r="E40" s="46">
        <v>0</v>
      </c>
    </row>
    <row r="41" spans="1:5">
      <c r="A41" t="s">
        <v>307</v>
      </c>
      <c r="B41">
        <v>3</v>
      </c>
      <c r="C41" t="s">
        <v>308</v>
      </c>
      <c r="D41" s="46">
        <v>629798.40000000002</v>
      </c>
      <c r="E41" s="46">
        <v>0</v>
      </c>
    </row>
    <row r="42" spans="1:5">
      <c r="A42" t="s">
        <v>309</v>
      </c>
      <c r="B42">
        <v>4</v>
      </c>
      <c r="C42" t="s">
        <v>310</v>
      </c>
      <c r="D42" s="46">
        <v>629798.40000000002</v>
      </c>
      <c r="E42" s="46">
        <v>0</v>
      </c>
    </row>
    <row r="43" spans="1:5">
      <c r="A43" t="s">
        <v>311</v>
      </c>
      <c r="B43">
        <v>3</v>
      </c>
      <c r="C43" t="s">
        <v>312</v>
      </c>
      <c r="D43" s="46">
        <v>4080974.06</v>
      </c>
      <c r="E43" s="46">
        <v>0</v>
      </c>
    </row>
    <row r="44" spans="1:5">
      <c r="A44" t="s">
        <v>313</v>
      </c>
      <c r="B44">
        <v>4</v>
      </c>
      <c r="C44" t="s">
        <v>314</v>
      </c>
      <c r="D44" s="46">
        <v>3079542.46</v>
      </c>
      <c r="E44" s="46">
        <v>0</v>
      </c>
    </row>
    <row r="45" spans="1:5">
      <c r="A45" t="s">
        <v>315</v>
      </c>
      <c r="B45">
        <v>4</v>
      </c>
      <c r="C45" t="s">
        <v>316</v>
      </c>
      <c r="D45" s="46">
        <v>1001431.6</v>
      </c>
      <c r="E45" s="46">
        <v>0</v>
      </c>
    </row>
    <row r="46" spans="1:5">
      <c r="A46" t="s">
        <v>317</v>
      </c>
      <c r="B46">
        <v>3</v>
      </c>
      <c r="C46" t="s">
        <v>318</v>
      </c>
      <c r="D46" s="46">
        <v>86291.48</v>
      </c>
      <c r="E46" s="46">
        <v>0</v>
      </c>
    </row>
    <row r="47" spans="1:5">
      <c r="A47" t="s">
        <v>319</v>
      </c>
      <c r="B47">
        <v>4</v>
      </c>
      <c r="C47" t="s">
        <v>320</v>
      </c>
      <c r="D47" s="46">
        <v>70791.48</v>
      </c>
      <c r="E47" s="46">
        <v>0</v>
      </c>
    </row>
    <row r="48" spans="1:5">
      <c r="A48" t="s">
        <v>321</v>
      </c>
      <c r="B48">
        <v>4</v>
      </c>
      <c r="C48" t="s">
        <v>322</v>
      </c>
      <c r="D48" s="46">
        <v>15500</v>
      </c>
      <c r="E48" s="46">
        <v>0</v>
      </c>
    </row>
    <row r="49" spans="1:5">
      <c r="A49" t="s">
        <v>323</v>
      </c>
      <c r="B49">
        <v>3</v>
      </c>
      <c r="C49" t="s">
        <v>324</v>
      </c>
      <c r="D49" s="46">
        <v>414570.96</v>
      </c>
      <c r="E49" s="46">
        <v>0</v>
      </c>
    </row>
    <row r="50" spans="1:5">
      <c r="A50" t="s">
        <v>325</v>
      </c>
      <c r="B50">
        <v>4</v>
      </c>
      <c r="C50" t="s">
        <v>326</v>
      </c>
      <c r="D50" s="46">
        <v>414570.96</v>
      </c>
      <c r="E50" s="46">
        <v>0</v>
      </c>
    </row>
    <row r="51" spans="1:5">
      <c r="A51" t="s">
        <v>327</v>
      </c>
      <c r="B51">
        <v>3</v>
      </c>
      <c r="C51" t="s">
        <v>328</v>
      </c>
      <c r="D51" s="46">
        <v>195179.38</v>
      </c>
      <c r="E51" s="46">
        <v>0</v>
      </c>
    </row>
    <row r="52" spans="1:5">
      <c r="A52" t="s">
        <v>329</v>
      </c>
      <c r="B52">
        <v>4</v>
      </c>
      <c r="C52" t="s">
        <v>330</v>
      </c>
      <c r="D52" s="46">
        <v>195179.38</v>
      </c>
      <c r="E52" s="46">
        <v>0</v>
      </c>
    </row>
    <row r="53" spans="1:5">
      <c r="A53" t="s">
        <v>331</v>
      </c>
      <c r="B53">
        <v>2</v>
      </c>
      <c r="C53" t="s">
        <v>332</v>
      </c>
      <c r="D53" s="46">
        <v>2294157</v>
      </c>
      <c r="E53" s="46">
        <v>0</v>
      </c>
    </row>
    <row r="54" spans="1:5">
      <c r="A54" t="s">
        <v>333</v>
      </c>
      <c r="B54">
        <v>3</v>
      </c>
      <c r="C54" t="s">
        <v>334</v>
      </c>
      <c r="D54" s="46">
        <v>1159423.8500000001</v>
      </c>
      <c r="E54" s="46">
        <v>0</v>
      </c>
    </row>
    <row r="55" spans="1:5">
      <c r="A55" t="s">
        <v>335</v>
      </c>
      <c r="B55">
        <v>4</v>
      </c>
      <c r="C55" t="s">
        <v>336</v>
      </c>
      <c r="D55" s="46">
        <v>213184.23</v>
      </c>
      <c r="E55" s="46">
        <v>0</v>
      </c>
    </row>
    <row r="56" spans="1:5">
      <c r="A56" t="s">
        <v>337</v>
      </c>
      <c r="B56">
        <v>4</v>
      </c>
      <c r="C56" t="s">
        <v>338</v>
      </c>
      <c r="D56" s="46">
        <v>21160.6</v>
      </c>
      <c r="E56" s="46">
        <v>0</v>
      </c>
    </row>
    <row r="57" spans="1:5">
      <c r="A57" t="s">
        <v>339</v>
      </c>
      <c r="B57">
        <v>4</v>
      </c>
      <c r="C57" t="s">
        <v>340</v>
      </c>
      <c r="D57" s="46">
        <v>36530.54</v>
      </c>
      <c r="E57" s="46">
        <v>0</v>
      </c>
    </row>
    <row r="58" spans="1:5">
      <c r="A58" t="s">
        <v>341</v>
      </c>
      <c r="B58">
        <v>4</v>
      </c>
      <c r="C58" t="s">
        <v>342</v>
      </c>
      <c r="D58" s="46">
        <v>888548.48</v>
      </c>
      <c r="E58" s="46">
        <v>0</v>
      </c>
    </row>
    <row r="59" spans="1:5">
      <c r="A59" t="s">
        <v>343</v>
      </c>
      <c r="B59">
        <v>3</v>
      </c>
      <c r="C59" t="s">
        <v>344</v>
      </c>
      <c r="D59" s="46">
        <v>337059.05</v>
      </c>
      <c r="E59" s="46">
        <v>0</v>
      </c>
    </row>
    <row r="60" spans="1:5">
      <c r="A60" t="s">
        <v>345</v>
      </c>
      <c r="B60">
        <v>4</v>
      </c>
      <c r="C60" t="s">
        <v>346</v>
      </c>
      <c r="D60" s="46">
        <v>7106.17</v>
      </c>
      <c r="E60" s="46">
        <v>0</v>
      </c>
    </row>
    <row r="61" spans="1:5">
      <c r="A61" t="s">
        <v>347</v>
      </c>
      <c r="B61">
        <v>4</v>
      </c>
      <c r="C61" t="s">
        <v>348</v>
      </c>
      <c r="D61" s="46">
        <v>53564.28</v>
      </c>
      <c r="E61" s="46">
        <v>0</v>
      </c>
    </row>
    <row r="62" spans="1:5">
      <c r="A62" t="s">
        <v>349</v>
      </c>
      <c r="B62">
        <v>4</v>
      </c>
      <c r="C62" t="s">
        <v>350</v>
      </c>
      <c r="D62" s="46">
        <v>197422.12</v>
      </c>
      <c r="E62" s="46">
        <v>0</v>
      </c>
    </row>
    <row r="63" spans="1:5">
      <c r="A63" t="s">
        <v>351</v>
      </c>
      <c r="B63">
        <v>4</v>
      </c>
      <c r="C63" t="s">
        <v>352</v>
      </c>
      <c r="D63" s="46">
        <v>78966.48</v>
      </c>
      <c r="E63" s="46">
        <v>0</v>
      </c>
    </row>
    <row r="64" spans="1:5">
      <c r="A64" t="s">
        <v>353</v>
      </c>
      <c r="B64">
        <v>3</v>
      </c>
      <c r="C64" t="s">
        <v>354</v>
      </c>
      <c r="D64" s="46">
        <v>463055.97</v>
      </c>
      <c r="E64" s="46">
        <v>0</v>
      </c>
    </row>
    <row r="65" spans="1:5">
      <c r="A65" t="s">
        <v>355</v>
      </c>
      <c r="B65">
        <v>4</v>
      </c>
      <c r="C65" t="s">
        <v>356</v>
      </c>
      <c r="D65" s="46">
        <v>100458.29</v>
      </c>
      <c r="E65" s="46">
        <v>0</v>
      </c>
    </row>
    <row r="66" spans="1:5">
      <c r="A66" t="s">
        <v>357</v>
      </c>
      <c r="B66">
        <v>4</v>
      </c>
      <c r="C66" t="s">
        <v>358</v>
      </c>
      <c r="D66" s="46">
        <v>8426.6299999999992</v>
      </c>
      <c r="E66" s="46">
        <v>0</v>
      </c>
    </row>
    <row r="67" spans="1:5">
      <c r="A67" t="s">
        <v>359</v>
      </c>
      <c r="B67">
        <v>4</v>
      </c>
      <c r="C67" t="s">
        <v>360</v>
      </c>
      <c r="D67" s="46">
        <v>354171.05</v>
      </c>
      <c r="E67" s="46">
        <v>0</v>
      </c>
    </row>
    <row r="68" spans="1:5">
      <c r="A68" t="s">
        <v>361</v>
      </c>
      <c r="B68">
        <v>3</v>
      </c>
      <c r="C68" t="s">
        <v>362</v>
      </c>
      <c r="D68" s="46">
        <v>334618.13</v>
      </c>
      <c r="E68" s="46">
        <v>0</v>
      </c>
    </row>
    <row r="69" spans="1:5">
      <c r="A69" t="s">
        <v>363</v>
      </c>
      <c r="B69">
        <v>4</v>
      </c>
      <c r="C69" t="s">
        <v>332</v>
      </c>
      <c r="D69" s="46">
        <v>334618.13</v>
      </c>
      <c r="E69" s="46">
        <v>0</v>
      </c>
    </row>
    <row r="70" spans="1:5">
      <c r="A70" t="s">
        <v>364</v>
      </c>
      <c r="B70">
        <v>2</v>
      </c>
      <c r="C70" t="s">
        <v>365</v>
      </c>
      <c r="D70" s="46">
        <v>510387.89</v>
      </c>
      <c r="E70" s="46">
        <v>0</v>
      </c>
    </row>
    <row r="71" spans="1:5">
      <c r="A71" t="s">
        <v>366</v>
      </c>
      <c r="B71">
        <v>3</v>
      </c>
      <c r="C71" t="s">
        <v>367</v>
      </c>
      <c r="D71" s="46">
        <v>510387.89</v>
      </c>
      <c r="E71" s="46">
        <v>0</v>
      </c>
    </row>
    <row r="72" spans="1:5">
      <c r="A72" t="s">
        <v>368</v>
      </c>
      <c r="B72">
        <v>4</v>
      </c>
      <c r="C72" t="s">
        <v>369</v>
      </c>
      <c r="D72" s="46">
        <v>9813.65</v>
      </c>
      <c r="E72" s="46">
        <v>0</v>
      </c>
    </row>
    <row r="73" spans="1:5">
      <c r="A73" t="s">
        <v>370</v>
      </c>
      <c r="B73">
        <v>4</v>
      </c>
      <c r="C73" t="s">
        <v>371</v>
      </c>
      <c r="D73" s="46">
        <v>500574.24</v>
      </c>
      <c r="E73" s="46">
        <v>0</v>
      </c>
    </row>
    <row r="74" spans="1:5">
      <c r="A74" t="s">
        <v>372</v>
      </c>
      <c r="B74">
        <v>2</v>
      </c>
      <c r="C74" t="s">
        <v>373</v>
      </c>
      <c r="D74" s="46">
        <v>48053.58</v>
      </c>
      <c r="E74" s="46">
        <v>0</v>
      </c>
    </row>
    <row r="75" spans="1:5">
      <c r="A75" t="s">
        <v>374</v>
      </c>
      <c r="B75">
        <v>3</v>
      </c>
      <c r="C75" t="s">
        <v>375</v>
      </c>
      <c r="D75" s="46">
        <v>12054</v>
      </c>
      <c r="E75" s="46">
        <v>0</v>
      </c>
    </row>
    <row r="76" spans="1:5">
      <c r="A76" t="s">
        <v>376</v>
      </c>
      <c r="B76">
        <v>4</v>
      </c>
      <c r="C76" t="s">
        <v>377</v>
      </c>
      <c r="D76" s="46">
        <v>12054</v>
      </c>
      <c r="E76" s="46">
        <v>0</v>
      </c>
    </row>
    <row r="77" spans="1:5">
      <c r="A77" t="s">
        <v>378</v>
      </c>
      <c r="B77">
        <v>3</v>
      </c>
      <c r="C77" t="s">
        <v>379</v>
      </c>
      <c r="D77" s="46">
        <v>35999.58</v>
      </c>
      <c r="E77" s="46">
        <v>0</v>
      </c>
    </row>
    <row r="78" spans="1:5">
      <c r="A78" t="s">
        <v>380</v>
      </c>
      <c r="B78">
        <v>4</v>
      </c>
      <c r="C78" t="s">
        <v>381</v>
      </c>
      <c r="D78" s="46">
        <v>35999.58</v>
      </c>
      <c r="E78" s="46">
        <v>0</v>
      </c>
    </row>
    <row r="79" spans="1:5">
      <c r="A79" t="s">
        <v>382</v>
      </c>
      <c r="B79">
        <v>2</v>
      </c>
      <c r="C79" t="s">
        <v>383</v>
      </c>
      <c r="D79" s="46">
        <v>2155166.12</v>
      </c>
      <c r="E79" s="46">
        <v>0</v>
      </c>
    </row>
    <row r="80" spans="1:5">
      <c r="A80" t="s">
        <v>384</v>
      </c>
      <c r="B80">
        <v>3</v>
      </c>
      <c r="C80" t="s">
        <v>383</v>
      </c>
      <c r="D80" s="46">
        <v>2155166.12</v>
      </c>
      <c r="E80" s="46">
        <v>0</v>
      </c>
    </row>
    <row r="81" spans="1:5">
      <c r="A81" t="s">
        <v>385</v>
      </c>
      <c r="B81">
        <v>4</v>
      </c>
      <c r="C81" t="s">
        <v>386</v>
      </c>
      <c r="D81" s="46">
        <v>2155166.12</v>
      </c>
      <c r="E81" s="46">
        <v>0</v>
      </c>
    </row>
    <row r="82" spans="1:5">
      <c r="A82" t="s">
        <v>387</v>
      </c>
      <c r="B82">
        <v>2</v>
      </c>
      <c r="C82" t="s">
        <v>388</v>
      </c>
      <c r="D82" s="46">
        <v>2104452.69</v>
      </c>
      <c r="E82" s="46">
        <v>0</v>
      </c>
    </row>
    <row r="83" spans="1:5">
      <c r="A83" t="s">
        <v>389</v>
      </c>
      <c r="B83">
        <v>3</v>
      </c>
      <c r="C83" t="s">
        <v>390</v>
      </c>
      <c r="D83" s="46">
        <v>2104452.69</v>
      </c>
      <c r="E83" s="46">
        <v>0</v>
      </c>
    </row>
    <row r="84" spans="1:5">
      <c r="A84" t="s">
        <v>391</v>
      </c>
      <c r="B84">
        <v>4</v>
      </c>
      <c r="C84" t="s">
        <v>390</v>
      </c>
      <c r="D84" s="46">
        <v>2104452.69</v>
      </c>
      <c r="E84" s="46">
        <v>0</v>
      </c>
    </row>
    <row r="85" spans="1:5">
      <c r="A85" t="s">
        <v>392</v>
      </c>
      <c r="B85">
        <v>2</v>
      </c>
      <c r="C85" t="s">
        <v>393</v>
      </c>
      <c r="D85" s="46">
        <v>0</v>
      </c>
      <c r="E85" s="46">
        <v>13532212.939999999</v>
      </c>
    </row>
    <row r="86" spans="1:5">
      <c r="A86" t="s">
        <v>394</v>
      </c>
      <c r="B86">
        <v>3</v>
      </c>
      <c r="C86" t="s">
        <v>395</v>
      </c>
      <c r="D86" s="46">
        <v>0</v>
      </c>
      <c r="E86" s="46">
        <v>8580260.9299999997</v>
      </c>
    </row>
    <row r="87" spans="1:5">
      <c r="A87" t="s">
        <v>396</v>
      </c>
      <c r="B87">
        <v>4</v>
      </c>
      <c r="C87" t="s">
        <v>397</v>
      </c>
      <c r="D87" s="46">
        <v>0</v>
      </c>
      <c r="E87" s="46">
        <v>3456047.1</v>
      </c>
    </row>
    <row r="88" spans="1:5">
      <c r="A88" t="s">
        <v>398</v>
      </c>
      <c r="B88">
        <v>4</v>
      </c>
      <c r="C88" t="s">
        <v>399</v>
      </c>
      <c r="D88" s="46">
        <v>0</v>
      </c>
      <c r="E88" s="46">
        <v>3883074.91</v>
      </c>
    </row>
    <row r="89" spans="1:5">
      <c r="A89" t="s">
        <v>400</v>
      </c>
      <c r="B89">
        <v>4</v>
      </c>
      <c r="C89" t="s">
        <v>401</v>
      </c>
      <c r="D89" s="46">
        <v>0</v>
      </c>
      <c r="E89" s="46">
        <v>1241138.92</v>
      </c>
    </row>
    <row r="90" spans="1:5">
      <c r="A90" t="s">
        <v>402</v>
      </c>
      <c r="B90">
        <v>3</v>
      </c>
      <c r="C90" t="s">
        <v>403</v>
      </c>
      <c r="D90" s="46">
        <v>0</v>
      </c>
      <c r="E90" s="46">
        <v>1413687.01</v>
      </c>
    </row>
    <row r="91" spans="1:5">
      <c r="A91" t="s">
        <v>404</v>
      </c>
      <c r="B91">
        <v>4</v>
      </c>
      <c r="C91" t="s">
        <v>405</v>
      </c>
      <c r="D91" s="46">
        <v>0</v>
      </c>
      <c r="E91" s="46">
        <v>535919.15</v>
      </c>
    </row>
    <row r="92" spans="1:5">
      <c r="A92" t="s">
        <v>406</v>
      </c>
      <c r="B92">
        <v>4</v>
      </c>
      <c r="C92" t="s">
        <v>407</v>
      </c>
      <c r="D92" s="46">
        <v>0</v>
      </c>
      <c r="E92" s="46">
        <v>877767.86</v>
      </c>
    </row>
    <row r="93" spans="1:5">
      <c r="A93" t="s">
        <v>408</v>
      </c>
      <c r="B93">
        <v>3</v>
      </c>
      <c r="C93" t="s">
        <v>409</v>
      </c>
      <c r="D93" s="46">
        <v>0</v>
      </c>
      <c r="E93" s="46">
        <v>418202.02</v>
      </c>
    </row>
    <row r="94" spans="1:5">
      <c r="A94" t="s">
        <v>410</v>
      </c>
      <c r="B94">
        <v>4</v>
      </c>
      <c r="C94" t="s">
        <v>411</v>
      </c>
      <c r="D94" s="46">
        <v>0</v>
      </c>
      <c r="E94" s="46">
        <v>9813.64</v>
      </c>
    </row>
    <row r="95" spans="1:5">
      <c r="A95" t="s">
        <v>412</v>
      </c>
      <c r="B95">
        <v>4</v>
      </c>
      <c r="C95" t="s">
        <v>413</v>
      </c>
      <c r="D95" s="46">
        <v>0</v>
      </c>
      <c r="E95" s="46">
        <v>408388.38</v>
      </c>
    </row>
    <row r="96" spans="1:5">
      <c r="A96" t="s">
        <v>414</v>
      </c>
      <c r="B96">
        <v>3</v>
      </c>
      <c r="C96" t="s">
        <v>415</v>
      </c>
      <c r="D96" s="46">
        <v>0</v>
      </c>
      <c r="E96" s="46">
        <v>38925.78</v>
      </c>
    </row>
    <row r="97" spans="1:5">
      <c r="A97" t="s">
        <v>416</v>
      </c>
      <c r="B97">
        <v>4</v>
      </c>
      <c r="C97" t="s">
        <v>417</v>
      </c>
      <c r="D97" s="46">
        <v>0</v>
      </c>
      <c r="E97" s="46">
        <v>38925.78</v>
      </c>
    </row>
    <row r="98" spans="1:5">
      <c r="A98" t="s">
        <v>418</v>
      </c>
      <c r="B98">
        <v>3</v>
      </c>
      <c r="C98" t="s">
        <v>419</v>
      </c>
      <c r="D98" s="46">
        <v>0</v>
      </c>
      <c r="E98" s="46">
        <v>1938834.04</v>
      </c>
    </row>
    <row r="99" spans="1:5">
      <c r="A99" t="s">
        <v>420</v>
      </c>
      <c r="B99">
        <v>4</v>
      </c>
      <c r="C99" t="s">
        <v>421</v>
      </c>
      <c r="D99" s="46">
        <v>0</v>
      </c>
      <c r="E99" s="46">
        <v>1938834.04</v>
      </c>
    </row>
    <row r="100" spans="1:5">
      <c r="A100" t="s">
        <v>422</v>
      </c>
      <c r="B100">
        <v>3</v>
      </c>
      <c r="C100" t="s">
        <v>423</v>
      </c>
      <c r="D100" s="46">
        <v>0</v>
      </c>
      <c r="E100" s="46">
        <v>1142303.1599999999</v>
      </c>
    </row>
    <row r="101" spans="1:5">
      <c r="A101" t="s">
        <v>424</v>
      </c>
      <c r="B101">
        <v>4</v>
      </c>
      <c r="C101" t="s">
        <v>425</v>
      </c>
      <c r="D101" s="46">
        <v>0</v>
      </c>
      <c r="E101" s="46">
        <v>1142303.1599999999</v>
      </c>
    </row>
    <row r="102" spans="1:5">
      <c r="A102" s="44" t="s">
        <v>426</v>
      </c>
      <c r="B102" s="44">
        <v>1</v>
      </c>
      <c r="C102" s="44" t="s">
        <v>427</v>
      </c>
      <c r="D102" s="45">
        <v>163939.71</v>
      </c>
      <c r="E102" s="45">
        <v>0</v>
      </c>
    </row>
    <row r="103" spans="1:5">
      <c r="A103" t="s">
        <v>428</v>
      </c>
      <c r="B103">
        <v>2</v>
      </c>
      <c r="C103" t="s">
        <v>429</v>
      </c>
      <c r="D103" s="46">
        <v>465826.83</v>
      </c>
      <c r="E103" s="46">
        <v>0</v>
      </c>
    </row>
    <row r="104" spans="1:5">
      <c r="A104" t="s">
        <v>430</v>
      </c>
      <c r="B104">
        <v>3</v>
      </c>
      <c r="C104" t="s">
        <v>429</v>
      </c>
      <c r="D104" s="46">
        <v>230464.11</v>
      </c>
      <c r="E104" s="46">
        <v>0</v>
      </c>
    </row>
    <row r="105" spans="1:5">
      <c r="A105" t="s">
        <v>431</v>
      </c>
      <c r="B105">
        <v>4</v>
      </c>
      <c r="C105" t="s">
        <v>432</v>
      </c>
      <c r="D105" s="46">
        <v>163810.54</v>
      </c>
      <c r="E105" s="46">
        <v>0</v>
      </c>
    </row>
    <row r="106" spans="1:5">
      <c r="A106" t="s">
        <v>433</v>
      </c>
      <c r="B106">
        <v>4</v>
      </c>
      <c r="C106" t="s">
        <v>434</v>
      </c>
      <c r="D106" s="46">
        <v>24800</v>
      </c>
      <c r="E106" s="46">
        <v>0</v>
      </c>
    </row>
    <row r="107" spans="1:5">
      <c r="A107" t="s">
        <v>435</v>
      </c>
      <c r="B107">
        <v>4</v>
      </c>
      <c r="C107" t="s">
        <v>436</v>
      </c>
      <c r="D107" s="46">
        <v>40263.57</v>
      </c>
      <c r="E107" s="46">
        <v>0</v>
      </c>
    </row>
    <row r="108" spans="1:5">
      <c r="A108" t="s">
        <v>437</v>
      </c>
      <c r="B108">
        <v>4</v>
      </c>
      <c r="C108" t="s">
        <v>438</v>
      </c>
      <c r="D108" s="46">
        <v>1590</v>
      </c>
      <c r="E108" s="46">
        <v>0</v>
      </c>
    </row>
    <row r="109" spans="1:5">
      <c r="A109" t="s">
        <v>439</v>
      </c>
      <c r="B109">
        <v>3</v>
      </c>
      <c r="C109" t="s">
        <v>440</v>
      </c>
      <c r="D109" s="46">
        <v>201341.28</v>
      </c>
      <c r="E109" s="46">
        <v>0</v>
      </c>
    </row>
    <row r="110" spans="1:5">
      <c r="A110" t="s">
        <v>441</v>
      </c>
      <c r="B110">
        <v>4</v>
      </c>
      <c r="C110" t="s">
        <v>442</v>
      </c>
      <c r="D110" s="46">
        <v>149998.93</v>
      </c>
      <c r="E110" s="46">
        <v>0</v>
      </c>
    </row>
    <row r="111" spans="1:5">
      <c r="A111" t="s">
        <v>443</v>
      </c>
      <c r="B111">
        <v>4</v>
      </c>
      <c r="C111" t="s">
        <v>440</v>
      </c>
      <c r="D111" s="46">
        <v>4454.4799999999996</v>
      </c>
      <c r="E111" s="46">
        <v>0</v>
      </c>
    </row>
    <row r="112" spans="1:5">
      <c r="A112" t="s">
        <v>444</v>
      </c>
      <c r="B112">
        <v>4</v>
      </c>
      <c r="C112" t="s">
        <v>445</v>
      </c>
      <c r="D112" s="46">
        <v>46887.87</v>
      </c>
      <c r="E112" s="46">
        <v>0</v>
      </c>
    </row>
    <row r="113" spans="1:5">
      <c r="A113" t="s">
        <v>446</v>
      </c>
      <c r="B113">
        <v>3</v>
      </c>
      <c r="C113" t="s">
        <v>447</v>
      </c>
      <c r="D113" s="46">
        <v>21337.02</v>
      </c>
      <c r="E113" s="46">
        <v>0</v>
      </c>
    </row>
    <row r="114" spans="1:5">
      <c r="A114" t="s">
        <v>448</v>
      </c>
      <c r="B114">
        <v>4</v>
      </c>
      <c r="C114" t="s">
        <v>449</v>
      </c>
      <c r="D114" s="46">
        <v>21337.02</v>
      </c>
      <c r="E114" s="46">
        <v>0</v>
      </c>
    </row>
    <row r="115" spans="1:5">
      <c r="A115" t="s">
        <v>450</v>
      </c>
      <c r="B115">
        <v>3</v>
      </c>
      <c r="C115" t="s">
        <v>451</v>
      </c>
      <c r="D115" s="46">
        <v>12684.42</v>
      </c>
      <c r="E115" s="46">
        <v>0</v>
      </c>
    </row>
    <row r="116" spans="1:5">
      <c r="A116" t="s">
        <v>452</v>
      </c>
      <c r="B116">
        <v>4</v>
      </c>
      <c r="C116" t="s">
        <v>453</v>
      </c>
      <c r="D116" s="46">
        <v>12684.42</v>
      </c>
      <c r="E116" s="46">
        <v>0</v>
      </c>
    </row>
    <row r="117" spans="1:5">
      <c r="A117" t="s">
        <v>454</v>
      </c>
      <c r="B117">
        <v>2</v>
      </c>
      <c r="C117" t="s">
        <v>455</v>
      </c>
      <c r="D117" s="46">
        <v>225876.18</v>
      </c>
      <c r="E117" s="46">
        <v>0</v>
      </c>
    </row>
    <row r="118" spans="1:5">
      <c r="A118" t="s">
        <v>456</v>
      </c>
      <c r="B118">
        <v>3</v>
      </c>
      <c r="C118" t="s">
        <v>455</v>
      </c>
      <c r="D118" s="46">
        <v>204137.45</v>
      </c>
      <c r="E118" s="46">
        <v>0</v>
      </c>
    </row>
    <row r="119" spans="1:5">
      <c r="A119" t="s">
        <v>457</v>
      </c>
      <c r="B119">
        <v>4</v>
      </c>
      <c r="C119" t="s">
        <v>455</v>
      </c>
      <c r="D119" s="46">
        <v>83781.37</v>
      </c>
      <c r="E119" s="46">
        <v>0</v>
      </c>
    </row>
    <row r="120" spans="1:5">
      <c r="A120" t="s">
        <v>458</v>
      </c>
      <c r="B120">
        <v>4</v>
      </c>
      <c r="C120" t="s">
        <v>459</v>
      </c>
      <c r="D120" s="46">
        <v>115611.17</v>
      </c>
      <c r="E120" s="46">
        <v>0</v>
      </c>
    </row>
    <row r="121" spans="1:5">
      <c r="A121" t="s">
        <v>460</v>
      </c>
      <c r="B121">
        <v>4</v>
      </c>
      <c r="C121" t="s">
        <v>459</v>
      </c>
      <c r="D121" s="46">
        <v>4744.91</v>
      </c>
      <c r="E121" s="46">
        <v>0</v>
      </c>
    </row>
    <row r="122" spans="1:5">
      <c r="A122" t="s">
        <v>461</v>
      </c>
      <c r="B122">
        <v>3</v>
      </c>
      <c r="C122" t="s">
        <v>462</v>
      </c>
      <c r="D122" s="46">
        <v>21738.73</v>
      </c>
      <c r="E122" s="46">
        <v>0</v>
      </c>
    </row>
    <row r="123" spans="1:5">
      <c r="A123" t="s">
        <v>463</v>
      </c>
      <c r="B123">
        <v>4</v>
      </c>
      <c r="C123" t="s">
        <v>462</v>
      </c>
      <c r="D123" s="46">
        <v>4890</v>
      </c>
      <c r="E123" s="46">
        <v>0</v>
      </c>
    </row>
    <row r="124" spans="1:5">
      <c r="A124" t="s">
        <v>464</v>
      </c>
      <c r="B124">
        <v>4</v>
      </c>
      <c r="C124" t="s">
        <v>465</v>
      </c>
      <c r="D124" s="46">
        <v>14747.7</v>
      </c>
      <c r="E124" s="46">
        <v>0</v>
      </c>
    </row>
    <row r="125" spans="1:5">
      <c r="A125" t="s">
        <v>466</v>
      </c>
      <c r="B125">
        <v>4</v>
      </c>
      <c r="C125" t="s">
        <v>467</v>
      </c>
      <c r="D125" s="46">
        <v>2101.0300000000002</v>
      </c>
      <c r="E125" s="46">
        <v>0</v>
      </c>
    </row>
    <row r="126" spans="1:5">
      <c r="A126" t="s">
        <v>468</v>
      </c>
      <c r="B126">
        <v>2</v>
      </c>
      <c r="C126" t="s">
        <v>469</v>
      </c>
      <c r="D126" s="46">
        <v>15618.51</v>
      </c>
      <c r="E126" s="46">
        <v>0</v>
      </c>
    </row>
    <row r="127" spans="1:5">
      <c r="A127" t="s">
        <v>470</v>
      </c>
      <c r="B127">
        <v>3</v>
      </c>
      <c r="C127" t="s">
        <v>469</v>
      </c>
      <c r="D127" s="46">
        <v>15618.51</v>
      </c>
      <c r="E127" s="46">
        <v>0</v>
      </c>
    </row>
    <row r="128" spans="1:5">
      <c r="A128" t="s">
        <v>471</v>
      </c>
      <c r="B128">
        <v>4</v>
      </c>
      <c r="C128" t="s">
        <v>472</v>
      </c>
      <c r="D128" s="46">
        <v>7419.97</v>
      </c>
      <c r="E128" s="46">
        <v>0</v>
      </c>
    </row>
    <row r="129" spans="1:5">
      <c r="A129" t="s">
        <v>473</v>
      </c>
      <c r="B129">
        <v>4</v>
      </c>
      <c r="C129" t="s">
        <v>474</v>
      </c>
      <c r="D129" s="46">
        <v>4843.0600000000004</v>
      </c>
      <c r="E129" s="46">
        <v>0</v>
      </c>
    </row>
    <row r="130" spans="1:5">
      <c r="A130" t="s">
        <v>475</v>
      </c>
      <c r="B130">
        <v>4</v>
      </c>
      <c r="C130" t="s">
        <v>476</v>
      </c>
      <c r="D130" s="46">
        <v>3355.48</v>
      </c>
      <c r="E130" s="46">
        <v>0</v>
      </c>
    </row>
    <row r="131" spans="1:5">
      <c r="A131" t="s">
        <v>477</v>
      </c>
      <c r="B131">
        <v>2</v>
      </c>
      <c r="C131" t="s">
        <v>478</v>
      </c>
      <c r="D131" s="46">
        <v>9677.19</v>
      </c>
      <c r="E131" s="46">
        <v>0</v>
      </c>
    </row>
    <row r="132" spans="1:5">
      <c r="A132" t="s">
        <v>479</v>
      </c>
      <c r="B132">
        <v>3</v>
      </c>
      <c r="C132" t="s">
        <v>478</v>
      </c>
      <c r="D132" s="46">
        <v>9677.19</v>
      </c>
      <c r="E132" s="46">
        <v>0</v>
      </c>
    </row>
    <row r="133" spans="1:5">
      <c r="A133" t="s">
        <v>480</v>
      </c>
      <c r="B133">
        <v>4</v>
      </c>
      <c r="C133" t="s">
        <v>481</v>
      </c>
      <c r="D133" s="46">
        <v>7406.28</v>
      </c>
      <c r="E133" s="46">
        <v>0</v>
      </c>
    </row>
    <row r="134" spans="1:5">
      <c r="A134" t="s">
        <v>482</v>
      </c>
      <c r="B134">
        <v>4</v>
      </c>
      <c r="C134" t="s">
        <v>483</v>
      </c>
      <c r="D134" s="46">
        <v>848.16</v>
      </c>
      <c r="E134" s="46">
        <v>0</v>
      </c>
    </row>
    <row r="135" spans="1:5">
      <c r="A135" t="s">
        <v>484</v>
      </c>
      <c r="B135">
        <v>4</v>
      </c>
      <c r="C135" t="s">
        <v>485</v>
      </c>
      <c r="D135" s="46">
        <v>1422.75</v>
      </c>
      <c r="E135" s="46">
        <v>0</v>
      </c>
    </row>
    <row r="136" spans="1:5">
      <c r="A136" t="s">
        <v>486</v>
      </c>
      <c r="B136">
        <v>2</v>
      </c>
      <c r="C136" t="s">
        <v>487</v>
      </c>
      <c r="D136" s="46">
        <v>17135.87</v>
      </c>
      <c r="E136" s="46">
        <v>0</v>
      </c>
    </row>
    <row r="137" spans="1:5">
      <c r="A137" t="s">
        <v>488</v>
      </c>
      <c r="B137">
        <v>3</v>
      </c>
      <c r="C137" t="s">
        <v>487</v>
      </c>
      <c r="D137" s="46">
        <v>17135.87</v>
      </c>
      <c r="E137" s="46">
        <v>0</v>
      </c>
    </row>
    <row r="138" spans="1:5">
      <c r="A138" t="s">
        <v>489</v>
      </c>
      <c r="B138">
        <v>4</v>
      </c>
      <c r="C138" t="s">
        <v>490</v>
      </c>
      <c r="D138" s="46">
        <v>13296.99</v>
      </c>
      <c r="E138" s="46">
        <v>0</v>
      </c>
    </row>
    <row r="139" spans="1:5">
      <c r="A139" t="s">
        <v>491</v>
      </c>
      <c r="B139">
        <v>4</v>
      </c>
      <c r="C139" t="s">
        <v>492</v>
      </c>
      <c r="D139" s="46">
        <v>3838.88</v>
      </c>
      <c r="E139" s="46">
        <v>0</v>
      </c>
    </row>
    <row r="140" spans="1:5">
      <c r="A140" t="s">
        <v>493</v>
      </c>
      <c r="B140">
        <v>2</v>
      </c>
      <c r="C140" t="s">
        <v>494</v>
      </c>
      <c r="D140" s="46">
        <v>13624.42</v>
      </c>
      <c r="E140" s="46">
        <v>0</v>
      </c>
    </row>
    <row r="141" spans="1:5">
      <c r="A141" t="s">
        <v>495</v>
      </c>
      <c r="B141">
        <v>3</v>
      </c>
      <c r="C141" t="s">
        <v>496</v>
      </c>
      <c r="D141" s="46">
        <v>13624.42</v>
      </c>
      <c r="E141" s="46">
        <v>0</v>
      </c>
    </row>
    <row r="142" spans="1:5">
      <c r="A142" t="s">
        <v>497</v>
      </c>
      <c r="B142">
        <v>4</v>
      </c>
      <c r="C142" t="s">
        <v>496</v>
      </c>
      <c r="D142" s="46">
        <v>12722.4</v>
      </c>
      <c r="E142" s="46">
        <v>0</v>
      </c>
    </row>
    <row r="143" spans="1:5">
      <c r="A143" t="s">
        <v>498</v>
      </c>
      <c r="B143">
        <v>4</v>
      </c>
      <c r="C143" t="s">
        <v>496</v>
      </c>
      <c r="D143" s="46">
        <v>352.24</v>
      </c>
      <c r="E143" s="46">
        <v>0</v>
      </c>
    </row>
    <row r="144" spans="1:5">
      <c r="A144" t="s">
        <v>499</v>
      </c>
      <c r="B144">
        <v>4</v>
      </c>
      <c r="C144" t="s">
        <v>500</v>
      </c>
      <c r="D144" s="46">
        <v>549.78</v>
      </c>
      <c r="E144" s="46">
        <v>0</v>
      </c>
    </row>
    <row r="145" spans="1:5">
      <c r="A145" t="s">
        <v>501</v>
      </c>
      <c r="B145">
        <v>2</v>
      </c>
      <c r="C145" t="s">
        <v>502</v>
      </c>
      <c r="D145" s="46">
        <v>1639.82</v>
      </c>
      <c r="E145" s="46">
        <v>0</v>
      </c>
    </row>
    <row r="146" spans="1:5">
      <c r="A146" t="s">
        <v>503</v>
      </c>
      <c r="B146">
        <v>3</v>
      </c>
      <c r="C146" t="s">
        <v>502</v>
      </c>
      <c r="D146" s="46">
        <v>1639.82</v>
      </c>
      <c r="E146" s="46">
        <v>0</v>
      </c>
    </row>
    <row r="147" spans="1:5">
      <c r="A147" t="s">
        <v>504</v>
      </c>
      <c r="B147">
        <v>4</v>
      </c>
      <c r="C147" t="s">
        <v>505</v>
      </c>
      <c r="D147" s="46">
        <v>1639.82</v>
      </c>
      <c r="E147" s="46">
        <v>0</v>
      </c>
    </row>
    <row r="148" spans="1:5">
      <c r="A148" t="s">
        <v>506</v>
      </c>
      <c r="B148">
        <v>2</v>
      </c>
      <c r="C148" t="s">
        <v>507</v>
      </c>
      <c r="D148" s="46">
        <v>0</v>
      </c>
      <c r="E148" s="46">
        <v>585459.11</v>
      </c>
    </row>
    <row r="149" spans="1:5">
      <c r="A149" t="s">
        <v>508</v>
      </c>
      <c r="B149">
        <v>3</v>
      </c>
      <c r="C149" t="s">
        <v>509</v>
      </c>
      <c r="D149" s="46">
        <v>0</v>
      </c>
      <c r="E149" s="46">
        <v>422263.07</v>
      </c>
    </row>
    <row r="150" spans="1:5">
      <c r="A150" t="s">
        <v>510</v>
      </c>
      <c r="B150">
        <v>4</v>
      </c>
      <c r="C150" t="s">
        <v>511</v>
      </c>
      <c r="D150" s="46">
        <v>0</v>
      </c>
      <c r="E150" s="46">
        <v>307730.68</v>
      </c>
    </row>
    <row r="151" spans="1:5">
      <c r="A151" t="s">
        <v>512</v>
      </c>
      <c r="B151">
        <v>4</v>
      </c>
      <c r="C151" t="s">
        <v>513</v>
      </c>
      <c r="D151" s="46">
        <v>0</v>
      </c>
      <c r="E151" s="46">
        <v>66054.58</v>
      </c>
    </row>
    <row r="152" spans="1:5">
      <c r="A152" t="s">
        <v>514</v>
      </c>
      <c r="B152">
        <v>4</v>
      </c>
      <c r="C152" t="s">
        <v>515</v>
      </c>
      <c r="D152" s="46">
        <v>0</v>
      </c>
      <c r="E152" s="46">
        <v>48477.81</v>
      </c>
    </row>
    <row r="153" spans="1:5">
      <c r="A153" t="s">
        <v>516</v>
      </c>
      <c r="B153">
        <v>3</v>
      </c>
      <c r="C153" t="s">
        <v>517</v>
      </c>
      <c r="D153" s="46">
        <v>0</v>
      </c>
      <c r="E153" s="46">
        <v>133038.21</v>
      </c>
    </row>
    <row r="154" spans="1:5">
      <c r="A154" t="s">
        <v>518</v>
      </c>
      <c r="B154">
        <v>4</v>
      </c>
      <c r="C154" t="s">
        <v>517</v>
      </c>
      <c r="D154" s="46">
        <v>0</v>
      </c>
      <c r="E154" s="46">
        <v>8143.86</v>
      </c>
    </row>
    <row r="155" spans="1:5">
      <c r="A155" t="s">
        <v>519</v>
      </c>
      <c r="B155">
        <v>4</v>
      </c>
      <c r="C155" t="s">
        <v>520</v>
      </c>
      <c r="D155" s="46">
        <v>0</v>
      </c>
      <c r="E155" s="46">
        <v>111652.11</v>
      </c>
    </row>
    <row r="156" spans="1:5">
      <c r="A156" t="s">
        <v>521</v>
      </c>
      <c r="B156">
        <v>4</v>
      </c>
      <c r="C156" t="s">
        <v>522</v>
      </c>
      <c r="D156" s="46">
        <v>0</v>
      </c>
      <c r="E156" s="46">
        <v>13242.24</v>
      </c>
    </row>
    <row r="157" spans="1:5">
      <c r="A157" t="s">
        <v>523</v>
      </c>
      <c r="B157">
        <v>3</v>
      </c>
      <c r="C157" t="s">
        <v>524</v>
      </c>
      <c r="D157" s="46">
        <v>0</v>
      </c>
      <c r="E157" s="46">
        <v>10733.87</v>
      </c>
    </row>
    <row r="158" spans="1:5">
      <c r="A158" t="s">
        <v>525</v>
      </c>
      <c r="B158">
        <v>4</v>
      </c>
      <c r="C158" t="s">
        <v>524</v>
      </c>
      <c r="D158" s="46">
        <v>0</v>
      </c>
      <c r="E158" s="46">
        <v>2535.44</v>
      </c>
    </row>
    <row r="159" spans="1:5">
      <c r="A159" t="s">
        <v>526</v>
      </c>
      <c r="B159">
        <v>4</v>
      </c>
      <c r="C159" t="s">
        <v>527</v>
      </c>
      <c r="D159" s="46">
        <v>0</v>
      </c>
      <c r="E159" s="46">
        <v>4843.0200000000004</v>
      </c>
    </row>
    <row r="160" spans="1:5">
      <c r="A160" t="s">
        <v>528</v>
      </c>
      <c r="B160">
        <v>4</v>
      </c>
      <c r="C160" t="s">
        <v>529</v>
      </c>
      <c r="D160" s="46">
        <v>0</v>
      </c>
      <c r="E160" s="46">
        <v>3355.41</v>
      </c>
    </row>
    <row r="161" spans="1:5">
      <c r="A161" t="s">
        <v>530</v>
      </c>
      <c r="B161">
        <v>3</v>
      </c>
      <c r="C161" t="s">
        <v>531</v>
      </c>
      <c r="D161" s="46">
        <v>0</v>
      </c>
      <c r="E161" s="46">
        <v>7686.29</v>
      </c>
    </row>
    <row r="162" spans="1:5">
      <c r="A162" t="s">
        <v>532</v>
      </c>
      <c r="B162">
        <v>4</v>
      </c>
      <c r="C162" t="s">
        <v>533</v>
      </c>
      <c r="D162" s="46">
        <v>0</v>
      </c>
      <c r="E162" s="46">
        <v>6263.55</v>
      </c>
    </row>
    <row r="163" spans="1:5">
      <c r="A163" t="s">
        <v>534</v>
      </c>
      <c r="B163">
        <v>4</v>
      </c>
      <c r="C163" t="s">
        <v>535</v>
      </c>
      <c r="D163" s="46">
        <v>0</v>
      </c>
      <c r="E163" s="46">
        <v>1422.74</v>
      </c>
    </row>
    <row r="164" spans="1:5">
      <c r="A164" t="s">
        <v>536</v>
      </c>
      <c r="B164">
        <v>3</v>
      </c>
      <c r="C164" t="s">
        <v>537</v>
      </c>
      <c r="D164" s="46">
        <v>0</v>
      </c>
      <c r="E164" s="46">
        <v>8347.7099999999991</v>
      </c>
    </row>
    <row r="165" spans="1:5">
      <c r="A165" t="s">
        <v>538</v>
      </c>
      <c r="B165">
        <v>4</v>
      </c>
      <c r="C165" t="s">
        <v>539</v>
      </c>
      <c r="D165" s="46">
        <v>0</v>
      </c>
      <c r="E165" s="46">
        <v>4508.88</v>
      </c>
    </row>
    <row r="166" spans="1:5">
      <c r="A166" t="s">
        <v>540</v>
      </c>
      <c r="B166">
        <v>4</v>
      </c>
      <c r="C166" t="s">
        <v>541</v>
      </c>
      <c r="D166" s="46">
        <v>0</v>
      </c>
      <c r="E166" s="46">
        <v>3838.83</v>
      </c>
    </row>
    <row r="167" spans="1:5">
      <c r="A167" t="s">
        <v>542</v>
      </c>
      <c r="B167">
        <v>3</v>
      </c>
      <c r="C167" t="s">
        <v>543</v>
      </c>
      <c r="D167" s="46">
        <v>0</v>
      </c>
      <c r="E167" s="46">
        <v>1750.16</v>
      </c>
    </row>
    <row r="168" spans="1:5">
      <c r="A168" t="s">
        <v>544</v>
      </c>
      <c r="B168">
        <v>4</v>
      </c>
      <c r="C168" t="s">
        <v>545</v>
      </c>
      <c r="D168" s="46">
        <v>0</v>
      </c>
      <c r="E168" s="46">
        <v>1750.16</v>
      </c>
    </row>
    <row r="169" spans="1:5">
      <c r="A169" t="s">
        <v>546</v>
      </c>
      <c r="B169">
        <v>3</v>
      </c>
      <c r="C169" t="s">
        <v>547</v>
      </c>
      <c r="D169" s="46">
        <v>0</v>
      </c>
      <c r="E169" s="46">
        <v>1639.8</v>
      </c>
    </row>
    <row r="170" spans="1:5">
      <c r="A170" t="s">
        <v>548</v>
      </c>
      <c r="B170">
        <v>4</v>
      </c>
      <c r="C170" t="s">
        <v>549</v>
      </c>
      <c r="D170" s="46">
        <v>0</v>
      </c>
      <c r="E170" s="46">
        <v>1639.8</v>
      </c>
    </row>
    <row r="171" spans="1:5">
      <c r="A171" s="44" t="s">
        <v>550</v>
      </c>
      <c r="B171" s="44">
        <v>1</v>
      </c>
      <c r="C171" s="44" t="s">
        <v>551</v>
      </c>
      <c r="D171" s="45">
        <v>72515.34</v>
      </c>
      <c r="E171" s="45">
        <v>0</v>
      </c>
    </row>
    <row r="172" spans="1:5">
      <c r="A172" t="s">
        <v>552</v>
      </c>
      <c r="B172">
        <v>2</v>
      </c>
      <c r="C172" t="s">
        <v>553</v>
      </c>
      <c r="D172" s="46">
        <v>34408.35</v>
      </c>
      <c r="E172" s="46">
        <v>0</v>
      </c>
    </row>
    <row r="173" spans="1:5">
      <c r="A173" t="s">
        <v>554</v>
      </c>
      <c r="B173">
        <v>3</v>
      </c>
      <c r="C173" t="s">
        <v>555</v>
      </c>
      <c r="D173" s="46">
        <v>34408.35</v>
      </c>
      <c r="E173" s="46">
        <v>0</v>
      </c>
    </row>
    <row r="174" spans="1:5">
      <c r="A174" t="s">
        <v>556</v>
      </c>
      <c r="B174">
        <v>4</v>
      </c>
      <c r="C174" t="s">
        <v>557</v>
      </c>
      <c r="D174" s="46">
        <v>34408.339999999997</v>
      </c>
      <c r="E174" s="46">
        <v>0</v>
      </c>
    </row>
    <row r="175" spans="1:5">
      <c r="A175" t="s">
        <v>558</v>
      </c>
      <c r="B175">
        <v>4</v>
      </c>
      <c r="C175" t="s">
        <v>559</v>
      </c>
      <c r="D175" s="46">
        <v>0.01</v>
      </c>
      <c r="E175" s="46">
        <v>0</v>
      </c>
    </row>
    <row r="176" spans="1:5">
      <c r="A176" t="s">
        <v>560</v>
      </c>
      <c r="B176">
        <v>2</v>
      </c>
      <c r="C176" t="s">
        <v>561</v>
      </c>
      <c r="D176" s="46">
        <v>35302.01</v>
      </c>
      <c r="E176" s="46">
        <v>0</v>
      </c>
    </row>
    <row r="177" spans="1:5">
      <c r="A177" t="s">
        <v>562</v>
      </c>
      <c r="B177">
        <v>3</v>
      </c>
      <c r="C177" t="s">
        <v>561</v>
      </c>
      <c r="D177" s="46">
        <v>35302.01</v>
      </c>
      <c r="E177" s="46">
        <v>0</v>
      </c>
    </row>
    <row r="178" spans="1:5">
      <c r="A178" t="s">
        <v>563</v>
      </c>
      <c r="B178">
        <v>4</v>
      </c>
      <c r="C178" t="s">
        <v>564</v>
      </c>
      <c r="D178" s="46">
        <v>22530</v>
      </c>
      <c r="E178" s="46">
        <v>0</v>
      </c>
    </row>
    <row r="179" spans="1:5">
      <c r="A179" t="s">
        <v>565</v>
      </c>
      <c r="B179">
        <v>4</v>
      </c>
      <c r="C179" t="s">
        <v>566</v>
      </c>
      <c r="D179" s="46">
        <v>12772</v>
      </c>
      <c r="E179" s="46">
        <v>0</v>
      </c>
    </row>
    <row r="180" spans="1:5">
      <c r="A180" t="s">
        <v>567</v>
      </c>
      <c r="B180">
        <v>4</v>
      </c>
      <c r="C180" t="s">
        <v>568</v>
      </c>
      <c r="D180" s="46">
        <v>0.01</v>
      </c>
      <c r="E180" s="46">
        <v>0</v>
      </c>
    </row>
    <row r="181" spans="1:5">
      <c r="A181" t="s">
        <v>569</v>
      </c>
      <c r="B181">
        <v>2</v>
      </c>
      <c r="C181" t="s">
        <v>570</v>
      </c>
      <c r="D181" s="46">
        <v>1810039.43</v>
      </c>
      <c r="E181" s="46">
        <v>0</v>
      </c>
    </row>
    <row r="182" spans="1:5">
      <c r="A182" t="s">
        <v>571</v>
      </c>
      <c r="B182">
        <v>3</v>
      </c>
      <c r="C182" t="s">
        <v>570</v>
      </c>
      <c r="D182" s="46">
        <v>830765.79</v>
      </c>
      <c r="E182" s="46">
        <v>0</v>
      </c>
    </row>
    <row r="183" spans="1:5">
      <c r="A183" t="s">
        <v>572</v>
      </c>
      <c r="B183">
        <v>4</v>
      </c>
      <c r="C183" t="s">
        <v>573</v>
      </c>
      <c r="D183" s="46">
        <v>725190.79</v>
      </c>
      <c r="E183" s="46">
        <v>0</v>
      </c>
    </row>
    <row r="184" spans="1:5">
      <c r="A184" t="s">
        <v>574</v>
      </c>
      <c r="B184">
        <v>4</v>
      </c>
      <c r="C184" t="s">
        <v>575</v>
      </c>
      <c r="D184" s="46">
        <v>54765</v>
      </c>
      <c r="E184" s="46">
        <v>0</v>
      </c>
    </row>
    <row r="185" spans="1:5">
      <c r="A185" t="s">
        <v>576</v>
      </c>
      <c r="B185">
        <v>4</v>
      </c>
      <c r="C185" t="s">
        <v>577</v>
      </c>
      <c r="D185" s="46">
        <v>50810</v>
      </c>
      <c r="E185" s="46">
        <v>0</v>
      </c>
    </row>
    <row r="186" spans="1:5">
      <c r="A186" t="s">
        <v>578</v>
      </c>
      <c r="B186">
        <v>3</v>
      </c>
      <c r="C186" t="s">
        <v>579</v>
      </c>
      <c r="D186" s="46">
        <v>0.01</v>
      </c>
      <c r="E186" s="46">
        <v>0</v>
      </c>
    </row>
    <row r="187" spans="1:5">
      <c r="A187" t="s">
        <v>580</v>
      </c>
      <c r="B187">
        <v>4</v>
      </c>
      <c r="C187" t="s">
        <v>581</v>
      </c>
      <c r="D187" s="46">
        <v>0.01</v>
      </c>
      <c r="E187" s="46">
        <v>0</v>
      </c>
    </row>
    <row r="188" spans="1:5">
      <c r="A188" t="s">
        <v>582</v>
      </c>
      <c r="B188">
        <v>3</v>
      </c>
      <c r="C188" t="s">
        <v>583</v>
      </c>
      <c r="D188" s="46">
        <v>99641.89</v>
      </c>
      <c r="E188" s="46">
        <v>0</v>
      </c>
    </row>
    <row r="189" spans="1:5">
      <c r="A189" t="s">
        <v>584</v>
      </c>
      <c r="B189">
        <v>4</v>
      </c>
      <c r="C189" t="s">
        <v>583</v>
      </c>
      <c r="D189" s="46">
        <v>39283.85</v>
      </c>
      <c r="E189" s="46">
        <v>0</v>
      </c>
    </row>
    <row r="190" spans="1:5">
      <c r="A190" t="s">
        <v>585</v>
      </c>
      <c r="B190">
        <v>4</v>
      </c>
      <c r="C190" t="s">
        <v>586</v>
      </c>
      <c r="D190" s="46">
        <v>44020.54</v>
      </c>
      <c r="E190" s="46">
        <v>0</v>
      </c>
    </row>
    <row r="191" spans="1:5">
      <c r="A191" t="s">
        <v>587</v>
      </c>
      <c r="B191">
        <v>4</v>
      </c>
      <c r="C191" t="s">
        <v>588</v>
      </c>
      <c r="D191" s="46">
        <v>16337.5</v>
      </c>
      <c r="E191" s="46">
        <v>0</v>
      </c>
    </row>
    <row r="192" spans="1:5">
      <c r="A192" t="s">
        <v>589</v>
      </c>
      <c r="B192">
        <v>3</v>
      </c>
      <c r="C192" t="s">
        <v>590</v>
      </c>
      <c r="D192" s="46">
        <v>522248.02</v>
      </c>
      <c r="E192" s="46">
        <v>0</v>
      </c>
    </row>
    <row r="193" spans="1:5">
      <c r="A193" t="s">
        <v>591</v>
      </c>
      <c r="B193">
        <v>4</v>
      </c>
      <c r="C193" t="s">
        <v>592</v>
      </c>
      <c r="D193" s="46">
        <v>119952</v>
      </c>
      <c r="E193" s="46">
        <v>0</v>
      </c>
    </row>
    <row r="194" spans="1:5">
      <c r="A194" t="s">
        <v>593</v>
      </c>
      <c r="B194">
        <v>4</v>
      </c>
      <c r="C194" t="s">
        <v>594</v>
      </c>
      <c r="D194" s="46">
        <v>283296</v>
      </c>
      <c r="E194" s="46">
        <v>0</v>
      </c>
    </row>
    <row r="195" spans="1:5">
      <c r="A195" t="s">
        <v>595</v>
      </c>
      <c r="B195">
        <v>4</v>
      </c>
      <c r="C195" t="s">
        <v>596</v>
      </c>
      <c r="D195" s="46">
        <v>119000.02</v>
      </c>
      <c r="E195" s="46">
        <v>0</v>
      </c>
    </row>
    <row r="196" spans="1:5">
      <c r="A196" t="s">
        <v>597</v>
      </c>
      <c r="B196">
        <v>3</v>
      </c>
      <c r="C196" t="s">
        <v>598</v>
      </c>
      <c r="D196" s="46">
        <v>52824.66</v>
      </c>
      <c r="E196" s="46">
        <v>0</v>
      </c>
    </row>
    <row r="197" spans="1:5">
      <c r="A197" t="s">
        <v>599</v>
      </c>
      <c r="B197">
        <v>4</v>
      </c>
      <c r="C197" t="s">
        <v>600</v>
      </c>
      <c r="D197" s="46">
        <v>52824.65</v>
      </c>
      <c r="E197" s="46">
        <v>0</v>
      </c>
    </row>
    <row r="198" spans="1:5">
      <c r="A198" t="s">
        <v>601</v>
      </c>
      <c r="B198">
        <v>4</v>
      </c>
      <c r="C198" t="s">
        <v>602</v>
      </c>
      <c r="D198" s="46">
        <v>0.01</v>
      </c>
      <c r="E198" s="46">
        <v>0</v>
      </c>
    </row>
    <row r="199" spans="1:5">
      <c r="A199" t="s">
        <v>603</v>
      </c>
      <c r="B199">
        <v>3</v>
      </c>
      <c r="C199" t="s">
        <v>604</v>
      </c>
      <c r="D199" s="46">
        <v>285984.06</v>
      </c>
      <c r="E199" s="46">
        <v>0</v>
      </c>
    </row>
    <row r="200" spans="1:5">
      <c r="A200" t="s">
        <v>605</v>
      </c>
      <c r="B200">
        <v>4</v>
      </c>
      <c r="C200" t="s">
        <v>606</v>
      </c>
      <c r="D200" s="46">
        <v>285984.06</v>
      </c>
      <c r="E200" s="46">
        <v>0</v>
      </c>
    </row>
    <row r="201" spans="1:5">
      <c r="A201" t="s">
        <v>607</v>
      </c>
      <c r="B201">
        <v>3</v>
      </c>
      <c r="C201" t="s">
        <v>608</v>
      </c>
      <c r="D201" s="46">
        <v>18575</v>
      </c>
      <c r="E201" s="46">
        <v>0</v>
      </c>
    </row>
    <row r="202" spans="1:5">
      <c r="A202" t="s">
        <v>609</v>
      </c>
      <c r="B202">
        <v>4</v>
      </c>
      <c r="C202" t="s">
        <v>610</v>
      </c>
      <c r="D202" s="46">
        <v>18575</v>
      </c>
      <c r="E202" s="46">
        <v>0</v>
      </c>
    </row>
    <row r="203" spans="1:5">
      <c r="A203" t="s">
        <v>611</v>
      </c>
      <c r="B203">
        <v>2</v>
      </c>
      <c r="C203" t="s">
        <v>612</v>
      </c>
      <c r="D203" s="46">
        <v>12361.38</v>
      </c>
      <c r="E203" s="46">
        <v>0</v>
      </c>
    </row>
    <row r="204" spans="1:5">
      <c r="A204" t="s">
        <v>613</v>
      </c>
      <c r="B204">
        <v>3</v>
      </c>
      <c r="C204" t="s">
        <v>612</v>
      </c>
      <c r="D204" s="46">
        <v>12361.38</v>
      </c>
      <c r="E204" s="46">
        <v>0</v>
      </c>
    </row>
    <row r="205" spans="1:5">
      <c r="A205" t="s">
        <v>614</v>
      </c>
      <c r="B205">
        <v>4</v>
      </c>
      <c r="C205" t="s">
        <v>615</v>
      </c>
      <c r="D205" s="46">
        <v>12361.38</v>
      </c>
      <c r="E205" s="46">
        <v>0</v>
      </c>
    </row>
    <row r="206" spans="1:5">
      <c r="A206" t="s">
        <v>616</v>
      </c>
      <c r="B206">
        <v>2</v>
      </c>
      <c r="C206" t="s">
        <v>617</v>
      </c>
      <c r="D206" s="46">
        <v>0.02</v>
      </c>
      <c r="E206" s="46">
        <v>0</v>
      </c>
    </row>
    <row r="207" spans="1:5">
      <c r="A207" t="s">
        <v>618</v>
      </c>
      <c r="B207">
        <v>3</v>
      </c>
      <c r="C207" t="s">
        <v>617</v>
      </c>
      <c r="D207" s="46">
        <v>0.02</v>
      </c>
      <c r="E207" s="46">
        <v>0</v>
      </c>
    </row>
    <row r="208" spans="1:5">
      <c r="A208" t="s">
        <v>619</v>
      </c>
      <c r="B208">
        <v>4</v>
      </c>
      <c r="C208" t="s">
        <v>620</v>
      </c>
      <c r="D208" s="46">
        <v>0.02</v>
      </c>
      <c r="E208" s="46">
        <v>0</v>
      </c>
    </row>
    <row r="209" spans="1:5">
      <c r="A209" t="s">
        <v>621</v>
      </c>
      <c r="B209">
        <v>2</v>
      </c>
      <c r="C209" t="s">
        <v>622</v>
      </c>
      <c r="D209" s="46">
        <v>0</v>
      </c>
      <c r="E209" s="46">
        <v>1819595.85</v>
      </c>
    </row>
    <row r="210" spans="1:5">
      <c r="A210" t="s">
        <v>623</v>
      </c>
      <c r="B210">
        <v>3</v>
      </c>
      <c r="C210" t="s">
        <v>624</v>
      </c>
      <c r="D210" s="46">
        <v>0</v>
      </c>
      <c r="E210" s="46">
        <v>34408.04</v>
      </c>
    </row>
    <row r="211" spans="1:5">
      <c r="A211" t="s">
        <v>625</v>
      </c>
      <c r="B211">
        <v>4</v>
      </c>
      <c r="C211" t="s">
        <v>626</v>
      </c>
      <c r="D211" s="46">
        <v>0</v>
      </c>
      <c r="E211" s="46">
        <v>34408.04</v>
      </c>
    </row>
    <row r="212" spans="1:5">
      <c r="A212" t="s">
        <v>627</v>
      </c>
      <c r="B212">
        <v>3</v>
      </c>
      <c r="C212" t="s">
        <v>628</v>
      </c>
      <c r="D212" s="46">
        <v>0</v>
      </c>
      <c r="E212" s="46">
        <v>8789.84</v>
      </c>
    </row>
    <row r="213" spans="1:5">
      <c r="A213" t="s">
        <v>629</v>
      </c>
      <c r="B213">
        <v>4</v>
      </c>
      <c r="C213" t="s">
        <v>630</v>
      </c>
      <c r="D213" s="46">
        <v>0</v>
      </c>
      <c r="E213" s="46">
        <v>8789.84</v>
      </c>
    </row>
    <row r="214" spans="1:5">
      <c r="A214" t="s">
        <v>631</v>
      </c>
      <c r="B214">
        <v>3</v>
      </c>
      <c r="C214" t="s">
        <v>632</v>
      </c>
      <c r="D214" s="46">
        <v>0</v>
      </c>
      <c r="E214" s="46">
        <v>1764036.62</v>
      </c>
    </row>
    <row r="215" spans="1:5">
      <c r="A215" t="s">
        <v>633</v>
      </c>
      <c r="B215">
        <v>4</v>
      </c>
      <c r="C215" t="s">
        <v>634</v>
      </c>
      <c r="D215" s="46">
        <v>0</v>
      </c>
      <c r="E215" s="46">
        <v>911763.98</v>
      </c>
    </row>
    <row r="216" spans="1:5">
      <c r="A216" t="s">
        <v>635</v>
      </c>
      <c r="B216">
        <v>4</v>
      </c>
      <c r="C216" t="s">
        <v>636</v>
      </c>
      <c r="D216" s="46">
        <v>0</v>
      </c>
      <c r="E216" s="46">
        <v>716935.16</v>
      </c>
    </row>
    <row r="217" spans="1:5">
      <c r="A217" t="s">
        <v>637</v>
      </c>
      <c r="B217">
        <v>4</v>
      </c>
      <c r="C217" t="s">
        <v>638</v>
      </c>
      <c r="D217" s="46">
        <v>0</v>
      </c>
      <c r="E217" s="46">
        <v>135337.48000000001</v>
      </c>
    </row>
    <row r="218" spans="1:5">
      <c r="A218" t="s">
        <v>639</v>
      </c>
      <c r="B218">
        <v>3</v>
      </c>
      <c r="C218" t="s">
        <v>640</v>
      </c>
      <c r="D218" s="46">
        <v>0</v>
      </c>
      <c r="E218" s="46">
        <v>12361.35</v>
      </c>
    </row>
    <row r="219" spans="1:5">
      <c r="A219" t="s">
        <v>641</v>
      </c>
      <c r="B219">
        <v>4</v>
      </c>
      <c r="C219" t="s">
        <v>642</v>
      </c>
      <c r="D219" s="46">
        <v>0</v>
      </c>
      <c r="E219" s="46">
        <v>12361.35</v>
      </c>
    </row>
    <row r="220" spans="1:5">
      <c r="A220" s="44" t="s">
        <v>643</v>
      </c>
      <c r="B220" s="44">
        <v>1</v>
      </c>
      <c r="C220" s="44" t="s">
        <v>644</v>
      </c>
      <c r="D220" s="45">
        <v>902339.44</v>
      </c>
      <c r="E220" s="45">
        <v>0</v>
      </c>
    </row>
    <row r="221" spans="1:5">
      <c r="A221" t="s">
        <v>645</v>
      </c>
      <c r="B221">
        <v>2</v>
      </c>
      <c r="C221" t="s">
        <v>646</v>
      </c>
      <c r="D221" s="46">
        <v>343307.87</v>
      </c>
      <c r="E221" s="46">
        <v>0</v>
      </c>
    </row>
    <row r="222" spans="1:5">
      <c r="A222" t="s">
        <v>647</v>
      </c>
      <c r="B222">
        <v>3</v>
      </c>
      <c r="C222" t="s">
        <v>648</v>
      </c>
      <c r="D222" s="46">
        <v>203867.15</v>
      </c>
      <c r="E222" s="46">
        <v>0</v>
      </c>
    </row>
    <row r="223" spans="1:5">
      <c r="A223" t="s">
        <v>649</v>
      </c>
      <c r="B223">
        <v>4</v>
      </c>
      <c r="C223" t="s">
        <v>650</v>
      </c>
      <c r="D223" s="46">
        <v>183298.07</v>
      </c>
      <c r="E223" s="46">
        <v>0</v>
      </c>
    </row>
    <row r="224" spans="1:5">
      <c r="A224" t="s">
        <v>651</v>
      </c>
      <c r="B224">
        <v>4</v>
      </c>
      <c r="C224" t="s">
        <v>652</v>
      </c>
      <c r="D224" s="46">
        <v>13141.89</v>
      </c>
      <c r="E224" s="46">
        <v>0</v>
      </c>
    </row>
    <row r="225" spans="1:5">
      <c r="A225" t="s">
        <v>653</v>
      </c>
      <c r="B225">
        <v>4</v>
      </c>
      <c r="C225" t="s">
        <v>654</v>
      </c>
      <c r="D225" s="46">
        <v>7427.19</v>
      </c>
      <c r="E225" s="46">
        <v>0</v>
      </c>
    </row>
    <row r="226" spans="1:5">
      <c r="A226" t="s">
        <v>655</v>
      </c>
      <c r="B226">
        <v>3</v>
      </c>
      <c r="C226" t="s">
        <v>656</v>
      </c>
      <c r="D226" s="46">
        <v>53033.17</v>
      </c>
      <c r="E226" s="46">
        <v>0</v>
      </c>
    </row>
    <row r="227" spans="1:5">
      <c r="A227" t="s">
        <v>657</v>
      </c>
      <c r="B227">
        <v>4</v>
      </c>
      <c r="C227" t="s">
        <v>658</v>
      </c>
      <c r="D227" s="46">
        <v>2149.66</v>
      </c>
      <c r="E227" s="46">
        <v>0</v>
      </c>
    </row>
    <row r="228" spans="1:5">
      <c r="A228" t="s">
        <v>659</v>
      </c>
      <c r="B228">
        <v>4</v>
      </c>
      <c r="C228" t="s">
        <v>660</v>
      </c>
      <c r="D228" s="46">
        <v>44776.45</v>
      </c>
      <c r="E228" s="46">
        <v>0</v>
      </c>
    </row>
    <row r="229" spans="1:5">
      <c r="A229" t="s">
        <v>661</v>
      </c>
      <c r="B229">
        <v>4</v>
      </c>
      <c r="C229" t="s">
        <v>662</v>
      </c>
      <c r="D229" s="46">
        <v>6107.06</v>
      </c>
      <c r="E229" s="46">
        <v>0</v>
      </c>
    </row>
    <row r="230" spans="1:5">
      <c r="A230" t="s">
        <v>663</v>
      </c>
      <c r="B230">
        <v>3</v>
      </c>
      <c r="C230" t="s">
        <v>664</v>
      </c>
      <c r="D230" s="46">
        <v>5129.09</v>
      </c>
      <c r="E230" s="46">
        <v>0</v>
      </c>
    </row>
    <row r="231" spans="1:5">
      <c r="A231" t="s">
        <v>665</v>
      </c>
      <c r="B231">
        <v>4</v>
      </c>
      <c r="C231" t="s">
        <v>666</v>
      </c>
      <c r="D231" s="46">
        <v>4660.05</v>
      </c>
      <c r="E231" s="46">
        <v>0</v>
      </c>
    </row>
    <row r="232" spans="1:5">
      <c r="A232" t="s">
        <v>667</v>
      </c>
      <c r="B232">
        <v>4</v>
      </c>
      <c r="C232" t="s">
        <v>668</v>
      </c>
      <c r="D232" s="46">
        <v>469.04</v>
      </c>
      <c r="E232" s="46">
        <v>0</v>
      </c>
    </row>
    <row r="233" spans="1:5">
      <c r="A233" t="s">
        <v>669</v>
      </c>
      <c r="B233">
        <v>3</v>
      </c>
      <c r="C233" t="s">
        <v>670</v>
      </c>
      <c r="D233" s="46">
        <v>45465.78</v>
      </c>
      <c r="E233" s="46">
        <v>0</v>
      </c>
    </row>
    <row r="234" spans="1:5">
      <c r="A234" t="s">
        <v>671</v>
      </c>
      <c r="B234">
        <v>4</v>
      </c>
      <c r="C234" t="s">
        <v>672</v>
      </c>
      <c r="D234" s="46">
        <v>39229.65</v>
      </c>
      <c r="E234" s="46">
        <v>0</v>
      </c>
    </row>
    <row r="235" spans="1:5">
      <c r="A235" t="s">
        <v>673</v>
      </c>
      <c r="B235">
        <v>4</v>
      </c>
      <c r="C235" t="s">
        <v>674</v>
      </c>
      <c r="D235" s="46">
        <v>6236.13</v>
      </c>
      <c r="E235" s="46">
        <v>0</v>
      </c>
    </row>
    <row r="236" spans="1:5">
      <c r="A236" t="s">
        <v>675</v>
      </c>
      <c r="B236">
        <v>3</v>
      </c>
      <c r="C236" t="s">
        <v>676</v>
      </c>
      <c r="D236" s="46">
        <v>2704.09</v>
      </c>
      <c r="E236" s="46">
        <v>0</v>
      </c>
    </row>
    <row r="237" spans="1:5">
      <c r="A237" t="s">
        <v>677</v>
      </c>
      <c r="B237">
        <v>4</v>
      </c>
      <c r="C237" t="s">
        <v>678</v>
      </c>
      <c r="D237" s="46">
        <v>1500</v>
      </c>
      <c r="E237" s="46">
        <v>0</v>
      </c>
    </row>
    <row r="238" spans="1:5">
      <c r="A238" t="s">
        <v>679</v>
      </c>
      <c r="B238">
        <v>4</v>
      </c>
      <c r="C238" t="s">
        <v>680</v>
      </c>
      <c r="D238" s="46">
        <v>1204.0899999999999</v>
      </c>
      <c r="E238" s="46">
        <v>0</v>
      </c>
    </row>
    <row r="239" spans="1:5">
      <c r="A239" t="s">
        <v>681</v>
      </c>
      <c r="B239">
        <v>3</v>
      </c>
      <c r="C239" t="s">
        <v>682</v>
      </c>
      <c r="D239" s="46">
        <v>30533.89</v>
      </c>
      <c r="E239" s="46">
        <v>0</v>
      </c>
    </row>
    <row r="240" spans="1:5">
      <c r="A240" t="s">
        <v>683</v>
      </c>
      <c r="B240">
        <v>4</v>
      </c>
      <c r="C240" t="s">
        <v>684</v>
      </c>
      <c r="D240" s="46">
        <v>30533.89</v>
      </c>
      <c r="E240" s="46">
        <v>0</v>
      </c>
    </row>
    <row r="241" spans="1:5">
      <c r="A241" t="s">
        <v>685</v>
      </c>
      <c r="B241">
        <v>3</v>
      </c>
      <c r="C241" t="s">
        <v>686</v>
      </c>
      <c r="D241" s="46">
        <v>2574.6999999999998</v>
      </c>
      <c r="E241" s="46">
        <v>0</v>
      </c>
    </row>
    <row r="242" spans="1:5">
      <c r="A242" t="s">
        <v>687</v>
      </c>
      <c r="B242">
        <v>4</v>
      </c>
      <c r="C242" t="s">
        <v>688</v>
      </c>
      <c r="D242" s="46">
        <v>2574.6999999999998</v>
      </c>
      <c r="E242" s="46">
        <v>0</v>
      </c>
    </row>
    <row r="243" spans="1:5">
      <c r="A243" t="s">
        <v>689</v>
      </c>
      <c r="B243">
        <v>2</v>
      </c>
      <c r="C243" t="s">
        <v>690</v>
      </c>
      <c r="D243" s="46">
        <v>116920.37</v>
      </c>
      <c r="E243" s="46">
        <v>0</v>
      </c>
    </row>
    <row r="244" spans="1:5">
      <c r="A244" t="s">
        <v>691</v>
      </c>
      <c r="B244">
        <v>3</v>
      </c>
      <c r="C244" t="s">
        <v>692</v>
      </c>
      <c r="D244" s="46">
        <v>82255.63</v>
      </c>
      <c r="E244" s="46">
        <v>0</v>
      </c>
    </row>
    <row r="245" spans="1:5">
      <c r="A245" t="s">
        <v>693</v>
      </c>
      <c r="B245">
        <v>4</v>
      </c>
      <c r="C245" t="s">
        <v>694</v>
      </c>
      <c r="D245" s="46">
        <v>17280.349999999999</v>
      </c>
      <c r="E245" s="46">
        <v>0</v>
      </c>
    </row>
    <row r="246" spans="1:5">
      <c r="A246" t="s">
        <v>695</v>
      </c>
      <c r="B246">
        <v>4</v>
      </c>
      <c r="C246" t="s">
        <v>696</v>
      </c>
      <c r="D246" s="46">
        <v>50732.86</v>
      </c>
      <c r="E246" s="46">
        <v>0</v>
      </c>
    </row>
    <row r="247" spans="1:5">
      <c r="A247" t="s">
        <v>697</v>
      </c>
      <c r="B247">
        <v>4</v>
      </c>
      <c r="C247" t="s">
        <v>698</v>
      </c>
      <c r="D247" s="46">
        <v>12954.4</v>
      </c>
      <c r="E247" s="46">
        <v>0</v>
      </c>
    </row>
    <row r="248" spans="1:5">
      <c r="A248" t="s">
        <v>699</v>
      </c>
      <c r="B248">
        <v>4</v>
      </c>
      <c r="C248" t="s">
        <v>700</v>
      </c>
      <c r="D248" s="46">
        <v>1288.02</v>
      </c>
      <c r="E248" s="46">
        <v>0</v>
      </c>
    </row>
    <row r="249" spans="1:5">
      <c r="A249" t="s">
        <v>701</v>
      </c>
      <c r="B249">
        <v>3</v>
      </c>
      <c r="C249" t="s">
        <v>702</v>
      </c>
      <c r="D249" s="46">
        <v>34664.74</v>
      </c>
      <c r="E249" s="46">
        <v>0</v>
      </c>
    </row>
    <row r="250" spans="1:5">
      <c r="A250" t="s">
        <v>703</v>
      </c>
      <c r="B250">
        <v>4</v>
      </c>
      <c r="C250" t="s">
        <v>704</v>
      </c>
      <c r="D250" s="46">
        <v>26634.71</v>
      </c>
      <c r="E250" s="46">
        <v>0</v>
      </c>
    </row>
    <row r="251" spans="1:5">
      <c r="A251" t="s">
        <v>705</v>
      </c>
      <c r="B251">
        <v>4</v>
      </c>
      <c r="C251" t="s">
        <v>706</v>
      </c>
      <c r="D251" s="46">
        <v>8030.03</v>
      </c>
      <c r="E251" s="46">
        <v>0</v>
      </c>
    </row>
    <row r="252" spans="1:5">
      <c r="A252" t="s">
        <v>707</v>
      </c>
      <c r="B252">
        <v>2</v>
      </c>
      <c r="C252" t="s">
        <v>708</v>
      </c>
      <c r="D252" s="46">
        <v>103619.44</v>
      </c>
      <c r="E252" s="46">
        <v>0</v>
      </c>
    </row>
    <row r="253" spans="1:5">
      <c r="A253" t="s">
        <v>709</v>
      </c>
      <c r="B253">
        <v>3</v>
      </c>
      <c r="C253" t="s">
        <v>710</v>
      </c>
      <c r="D253" s="46">
        <v>33905.660000000003</v>
      </c>
      <c r="E253" s="46">
        <v>0</v>
      </c>
    </row>
    <row r="254" spans="1:5">
      <c r="A254" t="s">
        <v>711</v>
      </c>
      <c r="B254">
        <v>4</v>
      </c>
      <c r="C254" t="s">
        <v>712</v>
      </c>
      <c r="D254" s="46">
        <v>33481.29</v>
      </c>
      <c r="E254" s="46">
        <v>0</v>
      </c>
    </row>
    <row r="255" spans="1:5">
      <c r="A255" t="s">
        <v>713</v>
      </c>
      <c r="B255">
        <v>4</v>
      </c>
      <c r="C255" t="s">
        <v>714</v>
      </c>
      <c r="D255" s="46">
        <v>424.37</v>
      </c>
      <c r="E255" s="46">
        <v>0</v>
      </c>
    </row>
    <row r="256" spans="1:5">
      <c r="A256" t="s">
        <v>715</v>
      </c>
      <c r="B256">
        <v>3</v>
      </c>
      <c r="C256" t="s">
        <v>716</v>
      </c>
      <c r="D256" s="46">
        <v>531.35</v>
      </c>
      <c r="E256" s="46">
        <v>0</v>
      </c>
    </row>
    <row r="257" spans="1:5">
      <c r="A257" t="s">
        <v>717</v>
      </c>
      <c r="B257">
        <v>4</v>
      </c>
      <c r="C257" t="s">
        <v>718</v>
      </c>
      <c r="D257" s="46">
        <v>531.35</v>
      </c>
      <c r="E257" s="46">
        <v>0</v>
      </c>
    </row>
    <row r="258" spans="1:5">
      <c r="A258" t="s">
        <v>719</v>
      </c>
      <c r="B258">
        <v>3</v>
      </c>
      <c r="C258" t="s">
        <v>720</v>
      </c>
      <c r="D258" s="46">
        <v>50924.56</v>
      </c>
      <c r="E258" s="46">
        <v>0</v>
      </c>
    </row>
    <row r="259" spans="1:5">
      <c r="A259" t="s">
        <v>721</v>
      </c>
      <c r="B259">
        <v>4</v>
      </c>
      <c r="C259" t="s">
        <v>722</v>
      </c>
      <c r="D259" s="46">
        <v>8060</v>
      </c>
      <c r="E259" s="46">
        <v>0</v>
      </c>
    </row>
    <row r="260" spans="1:5">
      <c r="A260" t="s">
        <v>723</v>
      </c>
      <c r="B260">
        <v>4</v>
      </c>
      <c r="C260" t="s">
        <v>724</v>
      </c>
      <c r="D260" s="46">
        <v>34366.76</v>
      </c>
      <c r="E260" s="46">
        <v>0</v>
      </c>
    </row>
    <row r="261" spans="1:5">
      <c r="A261" t="s">
        <v>725</v>
      </c>
      <c r="B261">
        <v>4</v>
      </c>
      <c r="C261" t="s">
        <v>726</v>
      </c>
      <c r="D261" s="46">
        <v>8497.7999999999993</v>
      </c>
      <c r="E261" s="46">
        <v>0</v>
      </c>
    </row>
    <row r="262" spans="1:5">
      <c r="A262" t="s">
        <v>727</v>
      </c>
      <c r="B262">
        <v>3</v>
      </c>
      <c r="C262" t="s">
        <v>728</v>
      </c>
      <c r="D262" s="46">
        <v>2068.2199999999998</v>
      </c>
      <c r="E262" s="46">
        <v>0</v>
      </c>
    </row>
    <row r="263" spans="1:5">
      <c r="A263" t="s">
        <v>729</v>
      </c>
      <c r="B263">
        <v>4</v>
      </c>
      <c r="C263" t="s">
        <v>730</v>
      </c>
      <c r="D263" s="46">
        <v>2068.2199999999998</v>
      </c>
      <c r="E263" s="46">
        <v>0</v>
      </c>
    </row>
    <row r="264" spans="1:5">
      <c r="A264" t="s">
        <v>731</v>
      </c>
      <c r="B264">
        <v>3</v>
      </c>
      <c r="C264" t="s">
        <v>732</v>
      </c>
      <c r="D264" s="46">
        <v>1543.76</v>
      </c>
      <c r="E264" s="46">
        <v>0</v>
      </c>
    </row>
    <row r="265" spans="1:5">
      <c r="A265" t="s">
        <v>733</v>
      </c>
      <c r="B265">
        <v>4</v>
      </c>
      <c r="C265" t="s">
        <v>734</v>
      </c>
      <c r="D265" s="46">
        <v>1071.76</v>
      </c>
      <c r="E265" s="46">
        <v>0</v>
      </c>
    </row>
    <row r="266" spans="1:5">
      <c r="A266" t="s">
        <v>735</v>
      </c>
      <c r="B266">
        <v>4</v>
      </c>
      <c r="C266" t="s">
        <v>736</v>
      </c>
      <c r="D266" s="46">
        <v>472</v>
      </c>
      <c r="E266" s="46">
        <v>0</v>
      </c>
    </row>
    <row r="267" spans="1:5">
      <c r="A267" t="s">
        <v>737</v>
      </c>
      <c r="B267">
        <v>3</v>
      </c>
      <c r="C267" t="s">
        <v>738</v>
      </c>
      <c r="D267" s="46">
        <v>14645.89</v>
      </c>
      <c r="E267" s="46">
        <v>0</v>
      </c>
    </row>
    <row r="268" spans="1:5">
      <c r="A268" t="s">
        <v>739</v>
      </c>
      <c r="B268">
        <v>4</v>
      </c>
      <c r="C268" t="s">
        <v>740</v>
      </c>
      <c r="D268" s="46">
        <v>14645.89</v>
      </c>
      <c r="E268" s="46">
        <v>0</v>
      </c>
    </row>
    <row r="269" spans="1:5">
      <c r="A269" t="s">
        <v>741</v>
      </c>
      <c r="B269">
        <v>2</v>
      </c>
      <c r="C269" t="s">
        <v>742</v>
      </c>
      <c r="D269" s="46">
        <v>631194.16</v>
      </c>
      <c r="E269" s="46">
        <v>0</v>
      </c>
    </row>
    <row r="270" spans="1:5">
      <c r="A270" t="s">
        <v>743</v>
      </c>
      <c r="B270">
        <v>3</v>
      </c>
      <c r="C270" t="s">
        <v>742</v>
      </c>
      <c r="D270" s="46">
        <v>588091.81000000006</v>
      </c>
      <c r="E270" s="46">
        <v>0</v>
      </c>
    </row>
    <row r="271" spans="1:5">
      <c r="A271" t="s">
        <v>744</v>
      </c>
      <c r="B271">
        <v>4</v>
      </c>
      <c r="C271" t="s">
        <v>745</v>
      </c>
      <c r="D271" s="46">
        <v>312362.90000000002</v>
      </c>
      <c r="E271" s="46">
        <v>0</v>
      </c>
    </row>
    <row r="272" spans="1:5">
      <c r="A272" t="s">
        <v>746</v>
      </c>
      <c r="B272">
        <v>4</v>
      </c>
      <c r="C272" t="s">
        <v>747</v>
      </c>
      <c r="D272" s="46">
        <v>2900</v>
      </c>
      <c r="E272" s="46">
        <v>0</v>
      </c>
    </row>
    <row r="273" spans="1:5">
      <c r="A273" t="s">
        <v>748</v>
      </c>
      <c r="B273">
        <v>4</v>
      </c>
      <c r="C273" t="s">
        <v>749</v>
      </c>
      <c r="D273" s="46">
        <v>6076</v>
      </c>
      <c r="E273" s="46">
        <v>0</v>
      </c>
    </row>
    <row r="274" spans="1:5">
      <c r="A274" t="s">
        <v>750</v>
      </c>
      <c r="B274">
        <v>4</v>
      </c>
      <c r="C274" t="s">
        <v>751</v>
      </c>
      <c r="D274" s="46">
        <v>198000</v>
      </c>
      <c r="E274" s="46">
        <v>0</v>
      </c>
    </row>
    <row r="275" spans="1:5">
      <c r="A275" t="s">
        <v>752</v>
      </c>
      <c r="B275">
        <v>4</v>
      </c>
      <c r="C275" t="s">
        <v>753</v>
      </c>
      <c r="D275" s="46">
        <v>15987.84</v>
      </c>
      <c r="E275" s="46">
        <v>0</v>
      </c>
    </row>
    <row r="276" spans="1:5">
      <c r="A276" t="s">
        <v>754</v>
      </c>
      <c r="B276">
        <v>4</v>
      </c>
      <c r="C276" t="s">
        <v>742</v>
      </c>
      <c r="D276" s="46">
        <v>34950.51</v>
      </c>
      <c r="E276" s="46">
        <v>0</v>
      </c>
    </row>
    <row r="277" spans="1:5">
      <c r="A277" t="s">
        <v>755</v>
      </c>
      <c r="B277">
        <v>4</v>
      </c>
      <c r="C277" t="s">
        <v>756</v>
      </c>
      <c r="D277" s="46">
        <v>17814.560000000001</v>
      </c>
      <c r="E277" s="46">
        <v>0</v>
      </c>
    </row>
    <row r="278" spans="1:5">
      <c r="A278" t="s">
        <v>757</v>
      </c>
      <c r="B278">
        <v>3</v>
      </c>
      <c r="C278" t="s">
        <v>758</v>
      </c>
      <c r="D278" s="46">
        <v>7833.83</v>
      </c>
      <c r="E278" s="46">
        <v>0</v>
      </c>
    </row>
    <row r="279" spans="1:5">
      <c r="A279" t="s">
        <v>759</v>
      </c>
      <c r="B279">
        <v>4</v>
      </c>
      <c r="C279" t="s">
        <v>760</v>
      </c>
      <c r="D279" s="46">
        <v>4231.7</v>
      </c>
      <c r="E279" s="46">
        <v>0</v>
      </c>
    </row>
    <row r="280" spans="1:5">
      <c r="A280" t="s">
        <v>761</v>
      </c>
      <c r="B280">
        <v>4</v>
      </c>
      <c r="C280" t="s">
        <v>762</v>
      </c>
      <c r="D280" s="46">
        <v>3602.13</v>
      </c>
      <c r="E280" s="46">
        <v>0</v>
      </c>
    </row>
    <row r="281" spans="1:5">
      <c r="A281" t="s">
        <v>763</v>
      </c>
      <c r="B281">
        <v>3</v>
      </c>
      <c r="C281" t="s">
        <v>764</v>
      </c>
      <c r="D281" s="46">
        <v>18027.39</v>
      </c>
      <c r="E281" s="46">
        <v>0</v>
      </c>
    </row>
    <row r="282" spans="1:5">
      <c r="A282" t="s">
        <v>765</v>
      </c>
      <c r="B282">
        <v>4</v>
      </c>
      <c r="C282" t="s">
        <v>766</v>
      </c>
      <c r="D282" s="46">
        <v>12907.17</v>
      </c>
      <c r="E282" s="46">
        <v>0</v>
      </c>
    </row>
    <row r="283" spans="1:5">
      <c r="A283" t="s">
        <v>767</v>
      </c>
      <c r="B283">
        <v>4</v>
      </c>
      <c r="C283" t="s">
        <v>768</v>
      </c>
      <c r="D283" s="46">
        <v>5120.22</v>
      </c>
      <c r="E283" s="46">
        <v>0</v>
      </c>
    </row>
    <row r="284" spans="1:5">
      <c r="A284" t="s">
        <v>769</v>
      </c>
      <c r="B284">
        <v>3</v>
      </c>
      <c r="C284" t="s">
        <v>770</v>
      </c>
      <c r="D284" s="46">
        <v>471.39</v>
      </c>
      <c r="E284" s="46">
        <v>0</v>
      </c>
    </row>
    <row r="285" spans="1:5">
      <c r="A285" t="s">
        <v>771</v>
      </c>
      <c r="B285">
        <v>4</v>
      </c>
      <c r="C285" t="s">
        <v>772</v>
      </c>
      <c r="D285" s="46">
        <v>471.39</v>
      </c>
      <c r="E285" s="46">
        <v>0</v>
      </c>
    </row>
    <row r="286" spans="1:5">
      <c r="A286" t="s">
        <v>773</v>
      </c>
      <c r="B286">
        <v>3</v>
      </c>
      <c r="C286" t="s">
        <v>774</v>
      </c>
      <c r="D286" s="46">
        <v>675.92</v>
      </c>
      <c r="E286" s="46">
        <v>0</v>
      </c>
    </row>
    <row r="287" spans="1:5">
      <c r="A287" t="s">
        <v>775</v>
      </c>
      <c r="B287">
        <v>4</v>
      </c>
      <c r="C287" t="s">
        <v>776</v>
      </c>
      <c r="D287" s="46">
        <v>675.92</v>
      </c>
      <c r="E287" s="46">
        <v>0</v>
      </c>
    </row>
    <row r="288" spans="1:5">
      <c r="A288" t="s">
        <v>777</v>
      </c>
      <c r="B288">
        <v>3</v>
      </c>
      <c r="C288" t="s">
        <v>778</v>
      </c>
      <c r="D288" s="46">
        <v>7697.76</v>
      </c>
      <c r="E288" s="46">
        <v>0</v>
      </c>
    </row>
    <row r="289" spans="1:5">
      <c r="A289" t="s">
        <v>779</v>
      </c>
      <c r="B289">
        <v>4</v>
      </c>
      <c r="C289" t="s">
        <v>780</v>
      </c>
      <c r="D289" s="46">
        <v>6387.62</v>
      </c>
      <c r="E289" s="46">
        <v>0</v>
      </c>
    </row>
    <row r="290" spans="1:5">
      <c r="A290" t="s">
        <v>781</v>
      </c>
      <c r="B290">
        <v>4</v>
      </c>
      <c r="C290" t="s">
        <v>782</v>
      </c>
      <c r="D290" s="46">
        <v>1310.1400000000001</v>
      </c>
      <c r="E290" s="46">
        <v>0</v>
      </c>
    </row>
    <row r="291" spans="1:5">
      <c r="A291" t="s">
        <v>783</v>
      </c>
      <c r="B291">
        <v>3</v>
      </c>
      <c r="C291" t="s">
        <v>784</v>
      </c>
      <c r="D291" s="46">
        <v>345.1</v>
      </c>
      <c r="E291" s="46">
        <v>0</v>
      </c>
    </row>
    <row r="292" spans="1:5">
      <c r="A292" t="s">
        <v>785</v>
      </c>
      <c r="B292">
        <v>4</v>
      </c>
      <c r="C292" t="s">
        <v>786</v>
      </c>
      <c r="D292" s="46">
        <v>345.1</v>
      </c>
      <c r="E292" s="46">
        <v>0</v>
      </c>
    </row>
    <row r="293" spans="1:5">
      <c r="A293" t="s">
        <v>787</v>
      </c>
      <c r="B293">
        <v>3</v>
      </c>
      <c r="C293" t="s">
        <v>788</v>
      </c>
      <c r="D293" s="46">
        <v>6378.96</v>
      </c>
      <c r="E293" s="46">
        <v>0</v>
      </c>
    </row>
    <row r="294" spans="1:5">
      <c r="A294" t="s">
        <v>789</v>
      </c>
      <c r="B294">
        <v>4</v>
      </c>
      <c r="C294" t="s">
        <v>788</v>
      </c>
      <c r="D294" s="46">
        <v>6378.96</v>
      </c>
      <c r="E294" s="46">
        <v>0</v>
      </c>
    </row>
    <row r="295" spans="1:5">
      <c r="A295" t="s">
        <v>790</v>
      </c>
      <c r="B295">
        <v>3</v>
      </c>
      <c r="C295" t="s">
        <v>791</v>
      </c>
      <c r="D295" s="46">
        <v>1672</v>
      </c>
      <c r="E295" s="46">
        <v>0</v>
      </c>
    </row>
    <row r="296" spans="1:5">
      <c r="A296" t="s">
        <v>792</v>
      </c>
      <c r="B296">
        <v>4</v>
      </c>
      <c r="C296" t="s">
        <v>793</v>
      </c>
      <c r="D296" s="46">
        <v>1672</v>
      </c>
      <c r="E296" s="46">
        <v>0</v>
      </c>
    </row>
    <row r="297" spans="1:5">
      <c r="A297" t="s">
        <v>794</v>
      </c>
      <c r="B297">
        <v>2</v>
      </c>
      <c r="C297" t="s">
        <v>795</v>
      </c>
      <c r="D297" s="46">
        <v>80377.710000000006</v>
      </c>
      <c r="E297" s="46">
        <v>0</v>
      </c>
    </row>
    <row r="298" spans="1:5">
      <c r="A298" t="s">
        <v>796</v>
      </c>
      <c r="B298">
        <v>3</v>
      </c>
      <c r="C298" t="s">
        <v>797</v>
      </c>
      <c r="D298" s="46">
        <v>73939.899999999994</v>
      </c>
      <c r="E298" s="46">
        <v>0</v>
      </c>
    </row>
    <row r="299" spans="1:5">
      <c r="A299" t="s">
        <v>798</v>
      </c>
      <c r="B299">
        <v>4</v>
      </c>
      <c r="C299" t="s">
        <v>797</v>
      </c>
      <c r="D299" s="46">
        <v>62039.9</v>
      </c>
      <c r="E299" s="46">
        <v>0</v>
      </c>
    </row>
    <row r="300" spans="1:5">
      <c r="A300" t="s">
        <v>799</v>
      </c>
      <c r="B300">
        <v>4</v>
      </c>
      <c r="C300" t="s">
        <v>797</v>
      </c>
      <c r="D300" s="46">
        <v>11900</v>
      </c>
      <c r="E300" s="46">
        <v>0</v>
      </c>
    </row>
    <row r="301" spans="1:5">
      <c r="A301" t="s">
        <v>800</v>
      </c>
      <c r="B301">
        <v>3</v>
      </c>
      <c r="C301" t="s">
        <v>801</v>
      </c>
      <c r="D301" s="46">
        <v>6437.81</v>
      </c>
      <c r="E301" s="46">
        <v>0</v>
      </c>
    </row>
    <row r="302" spans="1:5">
      <c r="A302" t="s">
        <v>802</v>
      </c>
      <c r="B302">
        <v>4</v>
      </c>
      <c r="C302" t="s">
        <v>803</v>
      </c>
      <c r="D302" s="46">
        <v>6437.81</v>
      </c>
      <c r="E302" s="46">
        <v>0</v>
      </c>
    </row>
    <row r="303" spans="1:5">
      <c r="A303" t="s">
        <v>804</v>
      </c>
      <c r="B303">
        <v>2</v>
      </c>
      <c r="C303" t="s">
        <v>805</v>
      </c>
      <c r="D303" s="46">
        <v>49358.73</v>
      </c>
      <c r="E303" s="46">
        <v>0</v>
      </c>
    </row>
    <row r="304" spans="1:5">
      <c r="A304" t="s">
        <v>806</v>
      </c>
      <c r="B304">
        <v>3</v>
      </c>
      <c r="C304" t="s">
        <v>805</v>
      </c>
      <c r="D304" s="46">
        <v>49358.73</v>
      </c>
      <c r="E304" s="46">
        <v>0</v>
      </c>
    </row>
    <row r="305" spans="1:5">
      <c r="A305" t="s">
        <v>807</v>
      </c>
      <c r="B305">
        <v>4</v>
      </c>
      <c r="C305" t="s">
        <v>805</v>
      </c>
      <c r="D305" s="46">
        <v>954.13</v>
      </c>
      <c r="E305" s="46">
        <v>0</v>
      </c>
    </row>
    <row r="306" spans="1:5">
      <c r="A306" t="s">
        <v>808</v>
      </c>
      <c r="B306">
        <v>4</v>
      </c>
      <c r="C306" t="s">
        <v>809</v>
      </c>
      <c r="D306" s="46">
        <v>3025.8</v>
      </c>
      <c r="E306" s="46">
        <v>0</v>
      </c>
    </row>
    <row r="307" spans="1:5">
      <c r="A307" t="s">
        <v>810</v>
      </c>
      <c r="B307">
        <v>4</v>
      </c>
      <c r="C307" t="s">
        <v>811</v>
      </c>
      <c r="D307" s="46">
        <v>35525.599999999999</v>
      </c>
      <c r="E307" s="46">
        <v>0</v>
      </c>
    </row>
    <row r="308" spans="1:5">
      <c r="A308" t="s">
        <v>812</v>
      </c>
      <c r="B308">
        <v>4</v>
      </c>
      <c r="C308" t="s">
        <v>813</v>
      </c>
      <c r="D308" s="46">
        <v>9853.2000000000007</v>
      </c>
      <c r="E308" s="46">
        <v>0</v>
      </c>
    </row>
    <row r="309" spans="1:5">
      <c r="A309" t="s">
        <v>814</v>
      </c>
      <c r="B309">
        <v>2</v>
      </c>
      <c r="C309" t="s">
        <v>815</v>
      </c>
      <c r="D309" s="46">
        <v>28376.95</v>
      </c>
      <c r="E309" s="46">
        <v>0</v>
      </c>
    </row>
    <row r="310" spans="1:5">
      <c r="A310" t="s">
        <v>816</v>
      </c>
      <c r="B310">
        <v>3</v>
      </c>
      <c r="C310" t="s">
        <v>817</v>
      </c>
      <c r="D310" s="46">
        <v>19619.53</v>
      </c>
      <c r="E310" s="46">
        <v>0</v>
      </c>
    </row>
    <row r="311" spans="1:5">
      <c r="A311" t="s">
        <v>818</v>
      </c>
      <c r="B311">
        <v>4</v>
      </c>
      <c r="C311" t="s">
        <v>819</v>
      </c>
      <c r="D311" s="46">
        <v>14236.61</v>
      </c>
      <c r="E311" s="46">
        <v>0</v>
      </c>
    </row>
    <row r="312" spans="1:5">
      <c r="A312" t="s">
        <v>820</v>
      </c>
      <c r="B312">
        <v>4</v>
      </c>
      <c r="C312" t="s">
        <v>821</v>
      </c>
      <c r="D312" s="46">
        <v>4941.3999999999996</v>
      </c>
      <c r="E312" s="46">
        <v>0</v>
      </c>
    </row>
    <row r="313" spans="1:5">
      <c r="A313" t="s">
        <v>822</v>
      </c>
      <c r="B313">
        <v>4</v>
      </c>
      <c r="C313" t="s">
        <v>821</v>
      </c>
      <c r="D313" s="46">
        <v>441.52</v>
      </c>
      <c r="E313" s="46">
        <v>0</v>
      </c>
    </row>
    <row r="314" spans="1:5">
      <c r="A314" t="s">
        <v>823</v>
      </c>
      <c r="B314">
        <v>3</v>
      </c>
      <c r="C314" t="s">
        <v>824</v>
      </c>
      <c r="D314" s="46">
        <v>1464.65</v>
      </c>
      <c r="E314" s="46">
        <v>0</v>
      </c>
    </row>
    <row r="315" spans="1:5">
      <c r="A315" t="s">
        <v>825</v>
      </c>
      <c r="B315">
        <v>4</v>
      </c>
      <c r="C315" t="s">
        <v>826</v>
      </c>
      <c r="D315" s="46">
        <v>316.95</v>
      </c>
      <c r="E315" s="46">
        <v>0</v>
      </c>
    </row>
    <row r="316" spans="1:5">
      <c r="A316" t="s">
        <v>827</v>
      </c>
      <c r="B316">
        <v>4</v>
      </c>
      <c r="C316" t="s">
        <v>828</v>
      </c>
      <c r="D316" s="46">
        <v>1147.7</v>
      </c>
      <c r="E316" s="46">
        <v>0</v>
      </c>
    </row>
    <row r="317" spans="1:5">
      <c r="A317" t="s">
        <v>829</v>
      </c>
      <c r="B317">
        <v>3</v>
      </c>
      <c r="C317" t="s">
        <v>830</v>
      </c>
      <c r="D317" s="46">
        <v>5138.09</v>
      </c>
      <c r="E317" s="46">
        <v>0</v>
      </c>
    </row>
    <row r="318" spans="1:5">
      <c r="A318" t="s">
        <v>831</v>
      </c>
      <c r="B318">
        <v>4</v>
      </c>
      <c r="C318" t="s">
        <v>832</v>
      </c>
      <c r="D318" s="46">
        <v>3598.49</v>
      </c>
      <c r="E318" s="46">
        <v>0</v>
      </c>
    </row>
    <row r="319" spans="1:5">
      <c r="A319" t="s">
        <v>833</v>
      </c>
      <c r="B319">
        <v>4</v>
      </c>
      <c r="C319" t="s">
        <v>834</v>
      </c>
      <c r="D319" s="46">
        <v>1539.6</v>
      </c>
      <c r="E319" s="46">
        <v>0</v>
      </c>
    </row>
    <row r="320" spans="1:5">
      <c r="A320" t="s">
        <v>835</v>
      </c>
      <c r="B320">
        <v>3</v>
      </c>
      <c r="C320" t="s">
        <v>836</v>
      </c>
      <c r="D320" s="46">
        <v>2154.6799999999998</v>
      </c>
      <c r="E320" s="46">
        <v>0</v>
      </c>
    </row>
    <row r="321" spans="1:5">
      <c r="A321" t="s">
        <v>837</v>
      </c>
      <c r="B321">
        <v>4</v>
      </c>
      <c r="C321" t="s">
        <v>838</v>
      </c>
      <c r="D321" s="46">
        <v>2154.6799999999998</v>
      </c>
      <c r="E321" s="46">
        <v>0</v>
      </c>
    </row>
    <row r="322" spans="1:5">
      <c r="A322" t="s">
        <v>839</v>
      </c>
      <c r="B322">
        <v>2</v>
      </c>
      <c r="C322" t="s">
        <v>840</v>
      </c>
      <c r="D322" s="46">
        <v>1735327.71</v>
      </c>
      <c r="E322" s="46">
        <v>0</v>
      </c>
    </row>
    <row r="323" spans="1:5">
      <c r="A323" t="s">
        <v>841</v>
      </c>
      <c r="B323">
        <v>3</v>
      </c>
      <c r="C323" t="s">
        <v>840</v>
      </c>
      <c r="D323" s="46">
        <v>1627207.81</v>
      </c>
      <c r="E323" s="46">
        <v>0</v>
      </c>
    </row>
    <row r="324" spans="1:5">
      <c r="A324" t="s">
        <v>842</v>
      </c>
      <c r="B324">
        <v>4</v>
      </c>
      <c r="C324" t="s">
        <v>843</v>
      </c>
      <c r="D324" s="46">
        <v>681646</v>
      </c>
      <c r="E324" s="46">
        <v>0</v>
      </c>
    </row>
    <row r="325" spans="1:5">
      <c r="A325" t="s">
        <v>844</v>
      </c>
      <c r="B325">
        <v>4</v>
      </c>
      <c r="C325" t="s">
        <v>845</v>
      </c>
      <c r="D325" s="46">
        <v>182031.5</v>
      </c>
      <c r="E325" s="46">
        <v>0</v>
      </c>
    </row>
    <row r="326" spans="1:5">
      <c r="A326" t="s">
        <v>846</v>
      </c>
      <c r="B326">
        <v>4</v>
      </c>
      <c r="C326" t="s">
        <v>847</v>
      </c>
      <c r="D326" s="46">
        <v>6295.85</v>
      </c>
      <c r="E326" s="46">
        <v>0</v>
      </c>
    </row>
    <row r="327" spans="1:5">
      <c r="A327" t="s">
        <v>848</v>
      </c>
      <c r="B327">
        <v>4</v>
      </c>
      <c r="C327" t="s">
        <v>849</v>
      </c>
      <c r="D327" s="46">
        <v>19961.37</v>
      </c>
      <c r="E327" s="46">
        <v>0</v>
      </c>
    </row>
    <row r="328" spans="1:5">
      <c r="A328" t="s">
        <v>850</v>
      </c>
      <c r="B328">
        <v>4</v>
      </c>
      <c r="C328" t="s">
        <v>851</v>
      </c>
      <c r="D328" s="46">
        <v>308268.89</v>
      </c>
      <c r="E328" s="46">
        <v>0</v>
      </c>
    </row>
    <row r="329" spans="1:5">
      <c r="A329" t="s">
        <v>852</v>
      </c>
      <c r="B329">
        <v>4</v>
      </c>
      <c r="C329" t="s">
        <v>853</v>
      </c>
      <c r="D329" s="46">
        <v>1403.59</v>
      </c>
      <c r="E329" s="46">
        <v>0</v>
      </c>
    </row>
    <row r="330" spans="1:5">
      <c r="A330" t="s">
        <v>854</v>
      </c>
      <c r="B330">
        <v>4</v>
      </c>
      <c r="C330" t="s">
        <v>855</v>
      </c>
      <c r="D330" s="46">
        <v>5200</v>
      </c>
      <c r="E330" s="46">
        <v>0</v>
      </c>
    </row>
    <row r="331" spans="1:5">
      <c r="A331" t="s">
        <v>856</v>
      </c>
      <c r="B331">
        <v>4</v>
      </c>
      <c r="C331" t="s">
        <v>857</v>
      </c>
      <c r="D331" s="46">
        <v>10356.48</v>
      </c>
      <c r="E331" s="46">
        <v>0</v>
      </c>
    </row>
    <row r="332" spans="1:5">
      <c r="A332" t="s">
        <v>858</v>
      </c>
      <c r="B332">
        <v>4</v>
      </c>
      <c r="C332" t="s">
        <v>859</v>
      </c>
      <c r="D332" s="46">
        <v>6200</v>
      </c>
      <c r="E332" s="46">
        <v>0</v>
      </c>
    </row>
    <row r="333" spans="1:5">
      <c r="A333" t="s">
        <v>860</v>
      </c>
      <c r="B333">
        <v>4</v>
      </c>
      <c r="C333" t="s">
        <v>861</v>
      </c>
      <c r="D333" s="46">
        <v>71405.399999999994</v>
      </c>
      <c r="E333" s="46">
        <v>0</v>
      </c>
    </row>
    <row r="334" spans="1:5">
      <c r="A334" t="s">
        <v>862</v>
      </c>
      <c r="B334">
        <v>4</v>
      </c>
      <c r="C334" t="s">
        <v>863</v>
      </c>
      <c r="D334" s="46">
        <v>23739.8</v>
      </c>
      <c r="E334" s="46">
        <v>0</v>
      </c>
    </row>
    <row r="335" spans="1:5">
      <c r="A335" t="s">
        <v>864</v>
      </c>
      <c r="B335">
        <v>4</v>
      </c>
      <c r="C335" t="s">
        <v>865</v>
      </c>
      <c r="D335" s="46">
        <v>4005.2</v>
      </c>
      <c r="E335" s="46">
        <v>0</v>
      </c>
    </row>
    <row r="336" spans="1:5">
      <c r="A336" t="s">
        <v>866</v>
      </c>
      <c r="B336">
        <v>4</v>
      </c>
      <c r="C336" t="s">
        <v>867</v>
      </c>
      <c r="D336" s="46">
        <v>30199.01</v>
      </c>
      <c r="E336" s="46">
        <v>0</v>
      </c>
    </row>
    <row r="337" spans="1:5">
      <c r="A337" t="s">
        <v>868</v>
      </c>
      <c r="B337">
        <v>4</v>
      </c>
      <c r="C337" t="s">
        <v>869</v>
      </c>
      <c r="D337" s="46">
        <v>24452.799999999999</v>
      </c>
      <c r="E337" s="46">
        <v>0</v>
      </c>
    </row>
    <row r="338" spans="1:5">
      <c r="A338" t="s">
        <v>870</v>
      </c>
      <c r="B338">
        <v>4</v>
      </c>
      <c r="C338" t="s">
        <v>871</v>
      </c>
      <c r="D338" s="46">
        <v>5451.04</v>
      </c>
      <c r="E338" s="46">
        <v>0</v>
      </c>
    </row>
    <row r="339" spans="1:5">
      <c r="A339" t="s">
        <v>872</v>
      </c>
      <c r="B339">
        <v>4</v>
      </c>
      <c r="C339" t="s">
        <v>873</v>
      </c>
      <c r="D339" s="46">
        <v>146109.60999999999</v>
      </c>
      <c r="E339" s="46">
        <v>0</v>
      </c>
    </row>
    <row r="340" spans="1:5">
      <c r="A340" t="s">
        <v>874</v>
      </c>
      <c r="B340">
        <v>4</v>
      </c>
      <c r="C340" t="s">
        <v>875</v>
      </c>
      <c r="D340" s="46">
        <v>316.3</v>
      </c>
      <c r="E340" s="46">
        <v>0</v>
      </c>
    </row>
    <row r="341" spans="1:5">
      <c r="A341" t="s">
        <v>876</v>
      </c>
      <c r="B341">
        <v>4</v>
      </c>
      <c r="C341" t="s">
        <v>877</v>
      </c>
      <c r="D341" s="46">
        <v>18903.669999999998</v>
      </c>
      <c r="E341" s="46">
        <v>0</v>
      </c>
    </row>
    <row r="342" spans="1:5">
      <c r="A342" t="s">
        <v>878</v>
      </c>
      <c r="B342">
        <v>4</v>
      </c>
      <c r="C342" t="s">
        <v>879</v>
      </c>
      <c r="D342" s="46">
        <v>4265.2</v>
      </c>
      <c r="E342" s="46">
        <v>0</v>
      </c>
    </row>
    <row r="343" spans="1:5">
      <c r="A343" t="s">
        <v>880</v>
      </c>
      <c r="B343">
        <v>4</v>
      </c>
      <c r="C343" t="s">
        <v>881</v>
      </c>
      <c r="D343" s="46">
        <v>154.69999999999999</v>
      </c>
      <c r="E343" s="46">
        <v>0</v>
      </c>
    </row>
    <row r="344" spans="1:5">
      <c r="A344" t="s">
        <v>882</v>
      </c>
      <c r="B344">
        <v>4</v>
      </c>
      <c r="C344" t="s">
        <v>883</v>
      </c>
      <c r="D344" s="46">
        <v>2167.3000000000002</v>
      </c>
      <c r="E344" s="46">
        <v>0</v>
      </c>
    </row>
    <row r="345" spans="1:5">
      <c r="A345" t="s">
        <v>884</v>
      </c>
      <c r="B345">
        <v>4</v>
      </c>
      <c r="C345" t="s">
        <v>885</v>
      </c>
      <c r="D345" s="46">
        <v>74674.100000000006</v>
      </c>
      <c r="E345" s="46">
        <v>0</v>
      </c>
    </row>
    <row r="346" spans="1:5">
      <c r="A346" t="s">
        <v>886</v>
      </c>
      <c r="B346">
        <v>3</v>
      </c>
      <c r="C346" t="s">
        <v>887</v>
      </c>
      <c r="D346" s="46">
        <v>91871.94</v>
      </c>
      <c r="E346" s="46">
        <v>0</v>
      </c>
    </row>
    <row r="347" spans="1:5">
      <c r="A347" t="s">
        <v>888</v>
      </c>
      <c r="B347">
        <v>4</v>
      </c>
      <c r="C347" t="s">
        <v>889</v>
      </c>
      <c r="D347" s="46">
        <v>6922.44</v>
      </c>
      <c r="E347" s="46">
        <v>0</v>
      </c>
    </row>
    <row r="348" spans="1:5">
      <c r="A348" t="s">
        <v>890</v>
      </c>
      <c r="B348">
        <v>4</v>
      </c>
      <c r="C348" t="s">
        <v>891</v>
      </c>
      <c r="D348" s="46">
        <v>83403.839999999997</v>
      </c>
      <c r="E348" s="46">
        <v>0</v>
      </c>
    </row>
    <row r="349" spans="1:5">
      <c r="A349" t="s">
        <v>892</v>
      </c>
      <c r="B349">
        <v>4</v>
      </c>
      <c r="C349" t="s">
        <v>893</v>
      </c>
      <c r="D349" s="46">
        <v>384.4</v>
      </c>
      <c r="E349" s="46">
        <v>0</v>
      </c>
    </row>
    <row r="350" spans="1:5">
      <c r="A350" t="s">
        <v>894</v>
      </c>
      <c r="B350">
        <v>4</v>
      </c>
      <c r="C350" t="s">
        <v>895</v>
      </c>
      <c r="D350" s="46">
        <v>1161.26</v>
      </c>
      <c r="E350" s="46">
        <v>0</v>
      </c>
    </row>
    <row r="351" spans="1:5">
      <c r="A351" t="s">
        <v>896</v>
      </c>
      <c r="B351">
        <v>3</v>
      </c>
      <c r="C351" t="s">
        <v>897</v>
      </c>
      <c r="D351" s="46">
        <v>16247.96</v>
      </c>
      <c r="E351" s="46">
        <v>0</v>
      </c>
    </row>
    <row r="352" spans="1:5">
      <c r="A352" t="s">
        <v>898</v>
      </c>
      <c r="B352">
        <v>4</v>
      </c>
      <c r="C352" t="s">
        <v>793</v>
      </c>
      <c r="D352" s="46">
        <v>16247.96</v>
      </c>
      <c r="E352" s="46">
        <v>0</v>
      </c>
    </row>
    <row r="353" spans="1:5">
      <c r="A353" t="s">
        <v>899</v>
      </c>
      <c r="B353">
        <v>2</v>
      </c>
      <c r="C353" t="s">
        <v>900</v>
      </c>
      <c r="D353" s="46">
        <v>806.13</v>
      </c>
      <c r="E353" s="46">
        <v>0</v>
      </c>
    </row>
    <row r="354" spans="1:5">
      <c r="A354" t="s">
        <v>901</v>
      </c>
      <c r="B354">
        <v>3</v>
      </c>
      <c r="C354" t="s">
        <v>900</v>
      </c>
      <c r="D354" s="46">
        <v>806.13</v>
      </c>
      <c r="E354" s="46">
        <v>0</v>
      </c>
    </row>
    <row r="355" spans="1:5">
      <c r="A355" t="s">
        <v>902</v>
      </c>
      <c r="B355">
        <v>4</v>
      </c>
      <c r="C355" t="s">
        <v>903</v>
      </c>
      <c r="D355" s="46">
        <v>806.13</v>
      </c>
      <c r="E355" s="46">
        <v>0</v>
      </c>
    </row>
    <row r="356" spans="1:5">
      <c r="A356" t="s">
        <v>904</v>
      </c>
      <c r="B356">
        <v>2</v>
      </c>
      <c r="C356" t="s">
        <v>905</v>
      </c>
      <c r="D356" s="46">
        <v>0</v>
      </c>
      <c r="E356" s="46">
        <v>2186949.63</v>
      </c>
    </row>
    <row r="357" spans="1:5">
      <c r="A357" t="s">
        <v>906</v>
      </c>
      <c r="B357">
        <v>3</v>
      </c>
      <c r="C357" t="s">
        <v>907</v>
      </c>
      <c r="D357" s="46">
        <v>0</v>
      </c>
      <c r="E357" s="46">
        <v>322383.84000000003</v>
      </c>
    </row>
    <row r="358" spans="1:5">
      <c r="A358" t="s">
        <v>908</v>
      </c>
      <c r="B358">
        <v>4</v>
      </c>
      <c r="C358" t="s">
        <v>909</v>
      </c>
      <c r="D358" s="46">
        <v>0</v>
      </c>
      <c r="E358" s="46">
        <v>199134.03</v>
      </c>
    </row>
    <row r="359" spans="1:5">
      <c r="A359" t="s">
        <v>910</v>
      </c>
      <c r="B359">
        <v>4</v>
      </c>
      <c r="C359" t="s">
        <v>911</v>
      </c>
      <c r="D359" s="46">
        <v>0</v>
      </c>
      <c r="E359" s="46">
        <v>103010.86</v>
      </c>
    </row>
    <row r="360" spans="1:5">
      <c r="A360" t="s">
        <v>912</v>
      </c>
      <c r="B360">
        <v>4</v>
      </c>
      <c r="C360" t="s">
        <v>913</v>
      </c>
      <c r="D360" s="46">
        <v>0</v>
      </c>
      <c r="E360" s="46">
        <v>20238.95</v>
      </c>
    </row>
    <row r="361" spans="1:5">
      <c r="A361" t="s">
        <v>914</v>
      </c>
      <c r="B361">
        <v>3</v>
      </c>
      <c r="C361" t="s">
        <v>915</v>
      </c>
      <c r="D361" s="46">
        <v>0</v>
      </c>
      <c r="E361" s="46">
        <v>87329.600000000006</v>
      </c>
    </row>
    <row r="362" spans="1:5">
      <c r="A362" t="s">
        <v>916</v>
      </c>
      <c r="B362">
        <v>4</v>
      </c>
      <c r="C362" t="s">
        <v>917</v>
      </c>
      <c r="D362" s="46">
        <v>0</v>
      </c>
      <c r="E362" s="46">
        <v>38609.370000000003</v>
      </c>
    </row>
    <row r="363" spans="1:5">
      <c r="A363" t="s">
        <v>918</v>
      </c>
      <c r="B363">
        <v>4</v>
      </c>
      <c r="C363" t="s">
        <v>919</v>
      </c>
      <c r="D363" s="46">
        <v>0</v>
      </c>
      <c r="E363" s="46">
        <v>39588.75</v>
      </c>
    </row>
    <row r="364" spans="1:5">
      <c r="A364" t="s">
        <v>920</v>
      </c>
      <c r="B364">
        <v>4</v>
      </c>
      <c r="C364" t="s">
        <v>921</v>
      </c>
      <c r="D364" s="46">
        <v>0</v>
      </c>
      <c r="E364" s="46">
        <v>9131.48</v>
      </c>
    </row>
    <row r="365" spans="1:5">
      <c r="A365" t="s">
        <v>922</v>
      </c>
      <c r="B365">
        <v>3</v>
      </c>
      <c r="C365" t="s">
        <v>923</v>
      </c>
      <c r="D365" s="46">
        <v>0</v>
      </c>
      <c r="E365" s="46">
        <v>100344.62</v>
      </c>
    </row>
    <row r="366" spans="1:5">
      <c r="A366" t="s">
        <v>924</v>
      </c>
      <c r="B366">
        <v>4</v>
      </c>
      <c r="C366" t="s">
        <v>925</v>
      </c>
      <c r="D366" s="46">
        <v>0</v>
      </c>
      <c r="E366" s="46">
        <v>53816.74</v>
      </c>
    </row>
    <row r="367" spans="1:5">
      <c r="A367" t="s">
        <v>926</v>
      </c>
      <c r="B367">
        <v>4</v>
      </c>
      <c r="C367" t="s">
        <v>927</v>
      </c>
      <c r="D367" s="46">
        <v>0</v>
      </c>
      <c r="E367" s="46">
        <v>37558.120000000003</v>
      </c>
    </row>
    <row r="368" spans="1:5">
      <c r="A368" t="s">
        <v>928</v>
      </c>
      <c r="B368">
        <v>4</v>
      </c>
      <c r="C368" t="s">
        <v>929</v>
      </c>
      <c r="D368" s="46">
        <v>0</v>
      </c>
      <c r="E368" s="46">
        <v>8969.76</v>
      </c>
    </row>
    <row r="369" spans="1:5">
      <c r="A369" t="s">
        <v>930</v>
      </c>
      <c r="B369">
        <v>3</v>
      </c>
      <c r="C369" t="s">
        <v>931</v>
      </c>
      <c r="D369" s="46">
        <v>0</v>
      </c>
      <c r="E369" s="46">
        <v>591709.19999999995</v>
      </c>
    </row>
    <row r="370" spans="1:5">
      <c r="A370" t="s">
        <v>932</v>
      </c>
      <c r="B370">
        <v>4</v>
      </c>
      <c r="C370" t="s">
        <v>933</v>
      </c>
      <c r="D370" s="46">
        <v>0</v>
      </c>
      <c r="E370" s="46">
        <v>503893.74</v>
      </c>
    </row>
    <row r="371" spans="1:5">
      <c r="A371" t="s">
        <v>934</v>
      </c>
      <c r="B371">
        <v>4</v>
      </c>
      <c r="C371" t="s">
        <v>935</v>
      </c>
      <c r="D371" s="46">
        <v>0</v>
      </c>
      <c r="E371" s="46">
        <v>59968.85</v>
      </c>
    </row>
    <row r="372" spans="1:5">
      <c r="A372" t="s">
        <v>936</v>
      </c>
      <c r="B372">
        <v>4</v>
      </c>
      <c r="C372" t="s">
        <v>937</v>
      </c>
      <c r="D372" s="46">
        <v>0</v>
      </c>
      <c r="E372" s="46">
        <v>27846.61</v>
      </c>
    </row>
    <row r="373" spans="1:5">
      <c r="A373" t="s">
        <v>938</v>
      </c>
      <c r="B373">
        <v>3</v>
      </c>
      <c r="C373" t="s">
        <v>939</v>
      </c>
      <c r="D373" s="46">
        <v>0</v>
      </c>
      <c r="E373" s="46">
        <v>80377.53</v>
      </c>
    </row>
    <row r="374" spans="1:5">
      <c r="A374" t="s">
        <v>940</v>
      </c>
      <c r="B374">
        <v>4</v>
      </c>
      <c r="C374" t="s">
        <v>941</v>
      </c>
      <c r="D374" s="46">
        <v>0</v>
      </c>
      <c r="E374" s="46">
        <v>62039.77</v>
      </c>
    </row>
    <row r="375" spans="1:5">
      <c r="A375" t="s">
        <v>942</v>
      </c>
      <c r="B375">
        <v>4</v>
      </c>
      <c r="C375" t="s">
        <v>943</v>
      </c>
      <c r="D375" s="46">
        <v>0</v>
      </c>
      <c r="E375" s="46">
        <v>18337.759999999998</v>
      </c>
    </row>
    <row r="376" spans="1:5">
      <c r="A376" t="s">
        <v>944</v>
      </c>
      <c r="B376">
        <v>3</v>
      </c>
      <c r="C376" t="s">
        <v>945</v>
      </c>
      <c r="D376" s="46">
        <v>0</v>
      </c>
      <c r="E376" s="46">
        <v>49174.17</v>
      </c>
    </row>
    <row r="377" spans="1:5">
      <c r="A377" t="s">
        <v>946</v>
      </c>
      <c r="B377">
        <v>4</v>
      </c>
      <c r="C377" t="s">
        <v>945</v>
      </c>
      <c r="D377" s="46">
        <v>0</v>
      </c>
      <c r="E377" s="46">
        <v>3795.37</v>
      </c>
    </row>
    <row r="378" spans="1:5">
      <c r="A378" t="s">
        <v>947</v>
      </c>
      <c r="B378">
        <v>4</v>
      </c>
      <c r="C378" t="s">
        <v>948</v>
      </c>
      <c r="D378" s="46">
        <v>0</v>
      </c>
      <c r="E378" s="46">
        <v>35525.620000000003</v>
      </c>
    </row>
    <row r="379" spans="1:5">
      <c r="A379" t="s">
        <v>949</v>
      </c>
      <c r="B379">
        <v>4</v>
      </c>
      <c r="C379" t="s">
        <v>950</v>
      </c>
      <c r="D379" s="46">
        <v>0</v>
      </c>
      <c r="E379" s="46">
        <v>9853.18</v>
      </c>
    </row>
    <row r="380" spans="1:5">
      <c r="A380" t="s">
        <v>951</v>
      </c>
      <c r="B380">
        <v>3</v>
      </c>
      <c r="C380" t="s">
        <v>952</v>
      </c>
      <c r="D380" s="46">
        <v>0</v>
      </c>
      <c r="E380" s="46">
        <v>26952.3</v>
      </c>
    </row>
    <row r="381" spans="1:5">
      <c r="A381" t="s">
        <v>953</v>
      </c>
      <c r="B381">
        <v>4</v>
      </c>
      <c r="C381" t="s">
        <v>954</v>
      </c>
      <c r="D381" s="46">
        <v>0</v>
      </c>
      <c r="E381" s="46">
        <v>12812.17</v>
      </c>
    </row>
    <row r="382" spans="1:5">
      <c r="A382" t="s">
        <v>955</v>
      </c>
      <c r="B382">
        <v>4</v>
      </c>
      <c r="C382" t="s">
        <v>956</v>
      </c>
      <c r="D382" s="46">
        <v>0</v>
      </c>
      <c r="E382" s="46">
        <v>4941.3900000000003</v>
      </c>
    </row>
    <row r="383" spans="1:5">
      <c r="A383" t="s">
        <v>957</v>
      </c>
      <c r="B383">
        <v>4</v>
      </c>
      <c r="C383" t="s">
        <v>958</v>
      </c>
      <c r="D383" s="46">
        <v>0</v>
      </c>
      <c r="E383" s="46">
        <v>316.87</v>
      </c>
    </row>
    <row r="384" spans="1:5">
      <c r="A384" t="s">
        <v>959</v>
      </c>
      <c r="B384">
        <v>4</v>
      </c>
      <c r="C384" t="s">
        <v>960</v>
      </c>
      <c r="D384" s="46">
        <v>0</v>
      </c>
      <c r="E384" s="46">
        <v>3598.43</v>
      </c>
    </row>
    <row r="385" spans="1:5">
      <c r="A385" t="s">
        <v>961</v>
      </c>
      <c r="B385">
        <v>4</v>
      </c>
      <c r="C385" t="s">
        <v>962</v>
      </c>
      <c r="D385" s="46">
        <v>0</v>
      </c>
      <c r="E385" s="46">
        <v>2154.67</v>
      </c>
    </row>
    <row r="386" spans="1:5">
      <c r="A386" t="s">
        <v>963</v>
      </c>
      <c r="B386">
        <v>4</v>
      </c>
      <c r="C386" t="s">
        <v>964</v>
      </c>
      <c r="D386" s="46">
        <v>0</v>
      </c>
      <c r="E386" s="46">
        <v>3128.77</v>
      </c>
    </row>
    <row r="387" spans="1:5">
      <c r="A387" t="s">
        <v>965</v>
      </c>
      <c r="B387">
        <v>3</v>
      </c>
      <c r="C387" t="s">
        <v>966</v>
      </c>
      <c r="D387" s="46">
        <v>0</v>
      </c>
      <c r="E387" s="46">
        <v>928678.37</v>
      </c>
    </row>
    <row r="388" spans="1:5">
      <c r="A388" t="s">
        <v>967</v>
      </c>
      <c r="B388">
        <v>4</v>
      </c>
      <c r="C388" t="s">
        <v>968</v>
      </c>
      <c r="D388" s="46">
        <v>0</v>
      </c>
      <c r="E388" s="46">
        <v>753462.46</v>
      </c>
    </row>
    <row r="389" spans="1:5">
      <c r="A389" t="s">
        <v>969</v>
      </c>
      <c r="B389">
        <v>4</v>
      </c>
      <c r="C389" t="s">
        <v>970</v>
      </c>
      <c r="D389" s="46">
        <v>0</v>
      </c>
      <c r="E389" s="46">
        <v>148468.04999999999</v>
      </c>
    </row>
    <row r="390" spans="1:5">
      <c r="A390" t="s">
        <v>971</v>
      </c>
      <c r="B390">
        <v>4</v>
      </c>
      <c r="C390" t="s">
        <v>972</v>
      </c>
      <c r="D390" s="46">
        <v>0</v>
      </c>
      <c r="E390" s="46">
        <v>26747.86</v>
      </c>
    </row>
    <row r="391" spans="1:5">
      <c r="A391" s="44" t="s">
        <v>973</v>
      </c>
      <c r="B391" s="44">
        <v>1</v>
      </c>
      <c r="C391" s="44" t="s">
        <v>974</v>
      </c>
      <c r="D391" s="45">
        <v>624027.5</v>
      </c>
      <c r="E391" s="45">
        <v>0</v>
      </c>
    </row>
    <row r="392" spans="1:5">
      <c r="A392" t="s">
        <v>975</v>
      </c>
      <c r="B392">
        <v>2</v>
      </c>
      <c r="C392" t="s">
        <v>976</v>
      </c>
      <c r="D392" s="46">
        <v>0</v>
      </c>
      <c r="E392" s="46">
        <v>0</v>
      </c>
    </row>
    <row r="393" spans="1:5">
      <c r="A393" t="s">
        <v>977</v>
      </c>
      <c r="B393">
        <v>3</v>
      </c>
      <c r="C393" t="s">
        <v>978</v>
      </c>
      <c r="D393" s="46">
        <v>0</v>
      </c>
      <c r="E393" s="46">
        <v>0</v>
      </c>
    </row>
    <row r="394" spans="1:5">
      <c r="A394" t="s">
        <v>979</v>
      </c>
      <c r="B394">
        <v>4</v>
      </c>
      <c r="C394" t="s">
        <v>980</v>
      </c>
      <c r="D394" s="46">
        <v>0</v>
      </c>
      <c r="E394" s="46">
        <v>0</v>
      </c>
    </row>
    <row r="395" spans="1:5">
      <c r="A395" t="s">
        <v>981</v>
      </c>
      <c r="B395">
        <v>2</v>
      </c>
      <c r="C395" t="s">
        <v>982</v>
      </c>
      <c r="D395" s="46">
        <v>0</v>
      </c>
      <c r="E395" s="46">
        <v>0</v>
      </c>
    </row>
    <row r="396" spans="1:5">
      <c r="A396" t="s">
        <v>983</v>
      </c>
      <c r="B396">
        <v>3</v>
      </c>
      <c r="C396" t="s">
        <v>840</v>
      </c>
      <c r="D396" s="46">
        <v>0</v>
      </c>
      <c r="E396" s="46">
        <v>0</v>
      </c>
    </row>
    <row r="397" spans="1:5">
      <c r="A397" t="s">
        <v>984</v>
      </c>
      <c r="B397">
        <v>4</v>
      </c>
      <c r="C397" t="s">
        <v>871</v>
      </c>
      <c r="D397" s="46">
        <v>0</v>
      </c>
      <c r="E397" s="46">
        <v>0</v>
      </c>
    </row>
    <row r="398" spans="1:5">
      <c r="A398" t="s">
        <v>985</v>
      </c>
      <c r="B398">
        <v>2</v>
      </c>
      <c r="C398" t="s">
        <v>986</v>
      </c>
      <c r="D398" s="46">
        <v>508950.23</v>
      </c>
      <c r="E398" s="46">
        <v>0</v>
      </c>
    </row>
    <row r="399" spans="1:5">
      <c r="A399" t="s">
        <v>987</v>
      </c>
      <c r="B399">
        <v>3</v>
      </c>
      <c r="C399" t="s">
        <v>988</v>
      </c>
      <c r="D399" s="46">
        <v>22138.47</v>
      </c>
      <c r="E399" s="46">
        <v>0</v>
      </c>
    </row>
    <row r="400" spans="1:5">
      <c r="A400" t="s">
        <v>989</v>
      </c>
      <c r="B400">
        <v>4</v>
      </c>
      <c r="C400" t="s">
        <v>990</v>
      </c>
      <c r="D400" s="46">
        <v>22138.47</v>
      </c>
      <c r="E400" s="46">
        <v>0</v>
      </c>
    </row>
    <row r="401" spans="1:5">
      <c r="A401" t="s">
        <v>991</v>
      </c>
      <c r="B401">
        <v>3</v>
      </c>
      <c r="C401" t="s">
        <v>992</v>
      </c>
      <c r="D401" s="46">
        <v>7153.25</v>
      </c>
      <c r="E401" s="46">
        <v>0</v>
      </c>
    </row>
    <row r="402" spans="1:5">
      <c r="A402" t="s">
        <v>993</v>
      </c>
      <c r="B402">
        <v>4</v>
      </c>
      <c r="C402" t="s">
        <v>994</v>
      </c>
      <c r="D402" s="46">
        <v>0</v>
      </c>
      <c r="E402" s="46">
        <v>0</v>
      </c>
    </row>
    <row r="403" spans="1:5">
      <c r="A403" t="s">
        <v>995</v>
      </c>
      <c r="B403">
        <v>4</v>
      </c>
      <c r="C403" t="s">
        <v>996</v>
      </c>
      <c r="D403" s="46">
        <v>7153.25</v>
      </c>
      <c r="E403" s="46">
        <v>0</v>
      </c>
    </row>
    <row r="404" spans="1:5">
      <c r="A404" t="s">
        <v>997</v>
      </c>
      <c r="B404">
        <v>3</v>
      </c>
      <c r="C404" t="s">
        <v>998</v>
      </c>
      <c r="D404" s="46">
        <v>414345.23</v>
      </c>
      <c r="E404" s="46">
        <v>0</v>
      </c>
    </row>
    <row r="405" spans="1:5">
      <c r="A405" t="s">
        <v>999</v>
      </c>
      <c r="B405">
        <v>4</v>
      </c>
      <c r="C405" t="s">
        <v>1000</v>
      </c>
      <c r="D405" s="46">
        <v>0</v>
      </c>
      <c r="E405" s="46">
        <v>0</v>
      </c>
    </row>
    <row r="406" spans="1:5">
      <c r="A406" t="s">
        <v>1001</v>
      </c>
      <c r="B406">
        <v>4</v>
      </c>
      <c r="C406" t="s">
        <v>1002</v>
      </c>
      <c r="D406" s="46">
        <v>0</v>
      </c>
      <c r="E406" s="46">
        <v>0</v>
      </c>
    </row>
    <row r="407" spans="1:5">
      <c r="A407" t="s">
        <v>1003</v>
      </c>
      <c r="B407">
        <v>4</v>
      </c>
      <c r="C407" t="s">
        <v>1004</v>
      </c>
      <c r="D407" s="46">
        <v>0</v>
      </c>
      <c r="E407" s="46">
        <v>0</v>
      </c>
    </row>
    <row r="408" spans="1:5">
      <c r="A408" t="s">
        <v>1005</v>
      </c>
      <c r="B408">
        <v>4</v>
      </c>
      <c r="C408" t="s">
        <v>1006</v>
      </c>
      <c r="D408" s="46">
        <v>414345.23</v>
      </c>
      <c r="E408" s="46">
        <v>0</v>
      </c>
    </row>
    <row r="409" spans="1:5">
      <c r="A409" t="s">
        <v>1007</v>
      </c>
      <c r="B409">
        <v>3</v>
      </c>
      <c r="C409" t="s">
        <v>1008</v>
      </c>
      <c r="D409" s="46">
        <v>0</v>
      </c>
      <c r="E409" s="46">
        <v>0</v>
      </c>
    </row>
    <row r="410" spans="1:5">
      <c r="A410" t="s">
        <v>1009</v>
      </c>
      <c r="B410">
        <v>4</v>
      </c>
      <c r="C410" t="s">
        <v>1010</v>
      </c>
      <c r="D410" s="46">
        <v>0</v>
      </c>
      <c r="E410" s="46">
        <v>0</v>
      </c>
    </row>
    <row r="411" spans="1:5">
      <c r="A411" t="s">
        <v>1011</v>
      </c>
      <c r="B411">
        <v>3</v>
      </c>
      <c r="C411" t="s">
        <v>1012</v>
      </c>
      <c r="D411" s="46">
        <v>1807.92</v>
      </c>
      <c r="E411" s="46">
        <v>0</v>
      </c>
    </row>
    <row r="412" spans="1:5">
      <c r="A412" t="s">
        <v>1013</v>
      </c>
      <c r="B412">
        <v>4</v>
      </c>
      <c r="C412" t="s">
        <v>1014</v>
      </c>
      <c r="D412" s="46">
        <v>1807.92</v>
      </c>
      <c r="E412" s="46">
        <v>0</v>
      </c>
    </row>
    <row r="413" spans="1:5">
      <c r="A413" t="s">
        <v>1015</v>
      </c>
      <c r="B413">
        <v>3</v>
      </c>
      <c r="C413" t="s">
        <v>1016</v>
      </c>
      <c r="D413" s="46">
        <v>63505.36</v>
      </c>
      <c r="E413" s="46">
        <v>0</v>
      </c>
    </row>
    <row r="414" spans="1:5">
      <c r="A414" t="s">
        <v>1017</v>
      </c>
      <c r="B414">
        <v>4</v>
      </c>
      <c r="C414" t="s">
        <v>1018</v>
      </c>
      <c r="D414" s="46">
        <v>0</v>
      </c>
      <c r="E414" s="46">
        <v>0</v>
      </c>
    </row>
    <row r="415" spans="1:5">
      <c r="A415" t="s">
        <v>1019</v>
      </c>
      <c r="B415">
        <v>4</v>
      </c>
      <c r="C415" t="s">
        <v>1020</v>
      </c>
      <c r="D415" s="46">
        <v>0</v>
      </c>
      <c r="E415" s="46">
        <v>0</v>
      </c>
    </row>
    <row r="416" spans="1:5">
      <c r="A416" t="s">
        <v>1021</v>
      </c>
      <c r="B416">
        <v>4</v>
      </c>
      <c r="C416" t="s">
        <v>1022</v>
      </c>
      <c r="D416" s="46">
        <v>0</v>
      </c>
      <c r="E416" s="46">
        <v>0</v>
      </c>
    </row>
    <row r="417" spans="1:5">
      <c r="A417" t="s">
        <v>1023</v>
      </c>
      <c r="B417">
        <v>4</v>
      </c>
      <c r="C417" t="s">
        <v>1024</v>
      </c>
      <c r="D417" s="46">
        <v>0</v>
      </c>
      <c r="E417" s="46">
        <v>0</v>
      </c>
    </row>
    <row r="418" spans="1:5">
      <c r="A418" t="s">
        <v>1025</v>
      </c>
      <c r="B418">
        <v>4</v>
      </c>
      <c r="C418" t="s">
        <v>1026</v>
      </c>
      <c r="D418" s="46">
        <v>0</v>
      </c>
      <c r="E418" s="46">
        <v>0</v>
      </c>
    </row>
    <row r="419" spans="1:5">
      <c r="A419" t="s">
        <v>1027</v>
      </c>
      <c r="B419">
        <v>4</v>
      </c>
      <c r="C419" t="s">
        <v>1028</v>
      </c>
      <c r="D419" s="46">
        <v>0</v>
      </c>
      <c r="E419" s="46">
        <v>0</v>
      </c>
    </row>
    <row r="420" spans="1:5">
      <c r="A420" t="s">
        <v>1029</v>
      </c>
      <c r="B420">
        <v>4</v>
      </c>
      <c r="C420" t="s">
        <v>1030</v>
      </c>
      <c r="D420" s="46">
        <v>0</v>
      </c>
      <c r="E420" s="46">
        <v>0</v>
      </c>
    </row>
    <row r="421" spans="1:5">
      <c r="A421" t="s">
        <v>1031</v>
      </c>
      <c r="B421">
        <v>4</v>
      </c>
      <c r="C421" t="s">
        <v>1032</v>
      </c>
      <c r="D421" s="46">
        <v>0</v>
      </c>
      <c r="E421" s="46">
        <v>0</v>
      </c>
    </row>
    <row r="422" spans="1:5">
      <c r="A422" t="s">
        <v>1033</v>
      </c>
      <c r="B422">
        <v>4</v>
      </c>
      <c r="C422" t="s">
        <v>1034</v>
      </c>
      <c r="D422" s="46">
        <v>0</v>
      </c>
      <c r="E422" s="46">
        <v>0</v>
      </c>
    </row>
    <row r="423" spans="1:5">
      <c r="A423" t="s">
        <v>1035</v>
      </c>
      <c r="B423">
        <v>4</v>
      </c>
      <c r="C423" t="s">
        <v>1036</v>
      </c>
      <c r="D423" s="46">
        <v>29016</v>
      </c>
      <c r="E423" s="46">
        <v>0</v>
      </c>
    </row>
    <row r="424" spans="1:5">
      <c r="A424" t="s">
        <v>1037</v>
      </c>
      <c r="B424">
        <v>4</v>
      </c>
      <c r="C424" t="s">
        <v>1038</v>
      </c>
      <c r="D424" s="46">
        <v>24688.400000000001</v>
      </c>
      <c r="E424" s="46">
        <v>0</v>
      </c>
    </row>
    <row r="425" spans="1:5">
      <c r="A425" t="s">
        <v>1039</v>
      </c>
      <c r="B425">
        <v>4</v>
      </c>
      <c r="C425" t="s">
        <v>1040</v>
      </c>
      <c r="D425" s="46">
        <v>9800.9599999999991</v>
      </c>
      <c r="E425" s="46">
        <v>0</v>
      </c>
    </row>
    <row r="426" spans="1:5">
      <c r="A426" t="s">
        <v>1041</v>
      </c>
      <c r="B426">
        <v>2</v>
      </c>
      <c r="C426" t="s">
        <v>1042</v>
      </c>
      <c r="D426" s="46">
        <v>115077.27</v>
      </c>
      <c r="E426" s="46">
        <v>0</v>
      </c>
    </row>
    <row r="427" spans="1:5">
      <c r="A427" t="s">
        <v>1043</v>
      </c>
      <c r="B427">
        <v>3</v>
      </c>
      <c r="C427" t="s">
        <v>1044</v>
      </c>
      <c r="D427" s="46">
        <v>0</v>
      </c>
      <c r="E427" s="46">
        <v>0</v>
      </c>
    </row>
    <row r="428" spans="1:5">
      <c r="A428" t="s">
        <v>1045</v>
      </c>
      <c r="B428">
        <v>4</v>
      </c>
      <c r="C428" t="s">
        <v>1046</v>
      </c>
      <c r="D428" s="46">
        <v>0</v>
      </c>
      <c r="E428" s="46">
        <v>0</v>
      </c>
    </row>
    <row r="429" spans="1:5">
      <c r="A429" t="s">
        <v>1047</v>
      </c>
      <c r="B429">
        <v>4</v>
      </c>
      <c r="C429" t="s">
        <v>1048</v>
      </c>
      <c r="D429" s="46">
        <v>0</v>
      </c>
      <c r="E429" s="46">
        <v>0</v>
      </c>
    </row>
    <row r="430" spans="1:5">
      <c r="A430" t="s">
        <v>1049</v>
      </c>
      <c r="B430">
        <v>3</v>
      </c>
      <c r="C430" t="s">
        <v>1050</v>
      </c>
      <c r="D430" s="46">
        <v>18450</v>
      </c>
      <c r="E430" s="46">
        <v>0</v>
      </c>
    </row>
    <row r="431" spans="1:5">
      <c r="A431" t="s">
        <v>1051</v>
      </c>
      <c r="B431">
        <v>4</v>
      </c>
      <c r="C431" t="s">
        <v>1052</v>
      </c>
      <c r="D431" s="46">
        <v>0</v>
      </c>
      <c r="E431" s="46">
        <v>0</v>
      </c>
    </row>
    <row r="432" spans="1:5">
      <c r="A432" t="s">
        <v>1053</v>
      </c>
      <c r="B432">
        <v>4</v>
      </c>
      <c r="C432" t="s">
        <v>1054</v>
      </c>
      <c r="D432" s="46">
        <v>0</v>
      </c>
      <c r="E432" s="46">
        <v>0</v>
      </c>
    </row>
    <row r="433" spans="1:5">
      <c r="A433" t="s">
        <v>1055</v>
      </c>
      <c r="B433">
        <v>4</v>
      </c>
      <c r="C433" t="s">
        <v>1056</v>
      </c>
      <c r="D433" s="46">
        <v>18450</v>
      </c>
      <c r="E433" s="46">
        <v>0</v>
      </c>
    </row>
    <row r="434" spans="1:5">
      <c r="A434" t="s">
        <v>1057</v>
      </c>
      <c r="B434">
        <v>4</v>
      </c>
      <c r="C434" t="s">
        <v>1058</v>
      </c>
      <c r="D434" s="46">
        <v>0</v>
      </c>
      <c r="E434" s="46">
        <v>0</v>
      </c>
    </row>
    <row r="435" spans="1:5">
      <c r="A435" t="s">
        <v>1059</v>
      </c>
      <c r="B435">
        <v>4</v>
      </c>
      <c r="C435" t="s">
        <v>1060</v>
      </c>
      <c r="D435" s="46">
        <v>0</v>
      </c>
      <c r="E435" s="46">
        <v>0</v>
      </c>
    </row>
    <row r="436" spans="1:5">
      <c r="A436" t="s">
        <v>1061</v>
      </c>
      <c r="B436">
        <v>4</v>
      </c>
      <c r="C436" t="s">
        <v>1062</v>
      </c>
      <c r="D436" s="46">
        <v>0</v>
      </c>
      <c r="E436" s="46">
        <v>0</v>
      </c>
    </row>
    <row r="437" spans="1:5">
      <c r="A437" t="s">
        <v>1063</v>
      </c>
      <c r="B437">
        <v>3</v>
      </c>
      <c r="C437" t="s">
        <v>1064</v>
      </c>
      <c r="D437" s="46">
        <v>48608</v>
      </c>
      <c r="E437" s="46">
        <v>0</v>
      </c>
    </row>
    <row r="438" spans="1:5">
      <c r="A438" t="s">
        <v>1065</v>
      </c>
      <c r="B438">
        <v>4</v>
      </c>
      <c r="C438" t="s">
        <v>1066</v>
      </c>
      <c r="D438" s="46">
        <v>0</v>
      </c>
      <c r="E438" s="46">
        <v>0</v>
      </c>
    </row>
    <row r="439" spans="1:5">
      <c r="A439" t="s">
        <v>1067</v>
      </c>
      <c r="B439">
        <v>4</v>
      </c>
      <c r="C439" t="s">
        <v>1068</v>
      </c>
      <c r="D439" s="46">
        <v>0</v>
      </c>
      <c r="E439" s="46">
        <v>0</v>
      </c>
    </row>
    <row r="440" spans="1:5">
      <c r="A440" t="s">
        <v>1069</v>
      </c>
      <c r="B440">
        <v>4</v>
      </c>
      <c r="C440" t="s">
        <v>1070</v>
      </c>
      <c r="D440" s="46">
        <v>0</v>
      </c>
      <c r="E440" s="46">
        <v>0</v>
      </c>
    </row>
    <row r="441" spans="1:5">
      <c r="A441" t="s">
        <v>1071</v>
      </c>
      <c r="B441">
        <v>4</v>
      </c>
      <c r="C441" t="s">
        <v>1072</v>
      </c>
      <c r="D441" s="46">
        <v>0</v>
      </c>
      <c r="E441" s="46">
        <v>0</v>
      </c>
    </row>
    <row r="442" spans="1:5">
      <c r="A442" t="s">
        <v>1073</v>
      </c>
      <c r="B442">
        <v>4</v>
      </c>
      <c r="C442" t="s">
        <v>1074</v>
      </c>
      <c r="D442" s="46">
        <v>24552</v>
      </c>
      <c r="E442" s="46">
        <v>0</v>
      </c>
    </row>
    <row r="443" spans="1:5">
      <c r="A443" t="s">
        <v>1075</v>
      </c>
      <c r="B443">
        <v>4</v>
      </c>
      <c r="C443" t="s">
        <v>1076</v>
      </c>
      <c r="D443" s="46">
        <v>24056</v>
      </c>
      <c r="E443" s="46">
        <v>0</v>
      </c>
    </row>
    <row r="444" spans="1:5">
      <c r="A444" t="s">
        <v>1077</v>
      </c>
      <c r="B444">
        <v>3</v>
      </c>
      <c r="C444" t="s">
        <v>1078</v>
      </c>
      <c r="D444" s="46">
        <v>48019.27</v>
      </c>
      <c r="E444" s="46">
        <v>0</v>
      </c>
    </row>
    <row r="445" spans="1:5">
      <c r="A445" t="s">
        <v>1079</v>
      </c>
      <c r="B445">
        <v>4</v>
      </c>
      <c r="C445" t="s">
        <v>1080</v>
      </c>
      <c r="D445" s="46">
        <v>48019.27</v>
      </c>
      <c r="E445" s="46">
        <v>0</v>
      </c>
    </row>
    <row r="446" spans="1:5">
      <c r="A446" t="s">
        <v>1081</v>
      </c>
      <c r="B446">
        <v>3</v>
      </c>
      <c r="C446" t="s">
        <v>1082</v>
      </c>
      <c r="D446" s="46">
        <v>0</v>
      </c>
      <c r="E446" s="46">
        <v>0</v>
      </c>
    </row>
    <row r="447" spans="1:5">
      <c r="A447" t="s">
        <v>1083</v>
      </c>
      <c r="B447">
        <v>4</v>
      </c>
      <c r="C447" t="s">
        <v>1084</v>
      </c>
      <c r="D447" s="46">
        <v>0</v>
      </c>
      <c r="E447" s="46">
        <v>0</v>
      </c>
    </row>
    <row r="448" spans="1:5">
      <c r="A448" s="44" t="s">
        <v>1085</v>
      </c>
      <c r="B448" s="44">
        <v>1</v>
      </c>
      <c r="C448" s="44" t="s">
        <v>1086</v>
      </c>
      <c r="D448" s="45">
        <v>236251.25</v>
      </c>
      <c r="E448" s="45">
        <v>0</v>
      </c>
    </row>
    <row r="449" spans="1:5">
      <c r="A449" t="s">
        <v>1087</v>
      </c>
      <c r="B449">
        <v>2</v>
      </c>
      <c r="C449" t="s">
        <v>1088</v>
      </c>
      <c r="D449" s="46">
        <v>1639470.48</v>
      </c>
      <c r="E449" s="46">
        <v>0</v>
      </c>
    </row>
    <row r="450" spans="1:5">
      <c r="A450" t="s">
        <v>1089</v>
      </c>
      <c r="B450">
        <v>3</v>
      </c>
      <c r="C450" t="s">
        <v>1088</v>
      </c>
      <c r="D450" s="46">
        <v>620779.15</v>
      </c>
      <c r="E450" s="46">
        <v>0</v>
      </c>
    </row>
    <row r="451" spans="1:5">
      <c r="A451" t="s">
        <v>1090</v>
      </c>
      <c r="B451">
        <v>4</v>
      </c>
      <c r="C451" t="s">
        <v>1091</v>
      </c>
      <c r="D451" s="46">
        <v>16874</v>
      </c>
      <c r="E451" s="46">
        <v>0</v>
      </c>
    </row>
    <row r="452" spans="1:5">
      <c r="A452" t="s">
        <v>1092</v>
      </c>
      <c r="B452">
        <v>4</v>
      </c>
      <c r="C452" t="s">
        <v>1093</v>
      </c>
      <c r="D452" s="46">
        <v>351758.93</v>
      </c>
      <c r="E452" s="46">
        <v>0</v>
      </c>
    </row>
    <row r="453" spans="1:5">
      <c r="A453" t="s">
        <v>1094</v>
      </c>
      <c r="B453">
        <v>4</v>
      </c>
      <c r="C453" t="s">
        <v>1046</v>
      </c>
      <c r="D453" s="46">
        <v>5000</v>
      </c>
      <c r="E453" s="46">
        <v>0</v>
      </c>
    </row>
    <row r="454" spans="1:5">
      <c r="A454" t="s">
        <v>1095</v>
      </c>
      <c r="B454">
        <v>4</v>
      </c>
      <c r="C454" t="s">
        <v>1070</v>
      </c>
      <c r="D454" s="46">
        <v>12750</v>
      </c>
      <c r="E454" s="46">
        <v>0</v>
      </c>
    </row>
    <row r="455" spans="1:5">
      <c r="A455" t="s">
        <v>1096</v>
      </c>
      <c r="B455">
        <v>4</v>
      </c>
      <c r="C455" t="s">
        <v>1072</v>
      </c>
      <c r="D455" s="46">
        <v>10638.03</v>
      </c>
      <c r="E455" s="46">
        <v>0</v>
      </c>
    </row>
    <row r="456" spans="1:5">
      <c r="A456" t="s">
        <v>1097</v>
      </c>
      <c r="B456">
        <v>4</v>
      </c>
      <c r="C456" t="s">
        <v>1098</v>
      </c>
      <c r="D456" s="46">
        <v>223758.19</v>
      </c>
      <c r="E456" s="46">
        <v>0</v>
      </c>
    </row>
    <row r="457" spans="1:5">
      <c r="A457" t="s">
        <v>1099</v>
      </c>
      <c r="B457">
        <v>3</v>
      </c>
      <c r="C457" t="s">
        <v>1100</v>
      </c>
      <c r="D457" s="46">
        <v>152376.65</v>
      </c>
      <c r="E457" s="46">
        <v>0</v>
      </c>
    </row>
    <row r="458" spans="1:5">
      <c r="A458" t="s">
        <v>1101</v>
      </c>
      <c r="B458">
        <v>4</v>
      </c>
      <c r="C458" t="s">
        <v>1102</v>
      </c>
      <c r="D458" s="46">
        <v>5051.55</v>
      </c>
      <c r="E458" s="46">
        <v>0</v>
      </c>
    </row>
    <row r="459" spans="1:5">
      <c r="A459" t="s">
        <v>1103</v>
      </c>
      <c r="B459">
        <v>4</v>
      </c>
      <c r="C459" t="s">
        <v>1104</v>
      </c>
      <c r="D459" s="46">
        <v>20705.400000000001</v>
      </c>
      <c r="E459" s="46">
        <v>0</v>
      </c>
    </row>
    <row r="460" spans="1:5">
      <c r="A460" t="s">
        <v>1105</v>
      </c>
      <c r="B460">
        <v>4</v>
      </c>
      <c r="C460" t="s">
        <v>1106</v>
      </c>
      <c r="D460" s="46">
        <v>8068.2</v>
      </c>
      <c r="E460" s="46">
        <v>0</v>
      </c>
    </row>
    <row r="461" spans="1:5">
      <c r="A461" t="s">
        <v>1107</v>
      </c>
      <c r="B461">
        <v>4</v>
      </c>
      <c r="C461" t="s">
        <v>1108</v>
      </c>
      <c r="D461" s="46">
        <v>3998.4</v>
      </c>
      <c r="E461" s="46">
        <v>0</v>
      </c>
    </row>
    <row r="462" spans="1:5">
      <c r="A462" t="s">
        <v>1109</v>
      </c>
      <c r="B462">
        <v>4</v>
      </c>
      <c r="C462" t="s">
        <v>1110</v>
      </c>
      <c r="D462" s="46">
        <v>3998.4</v>
      </c>
      <c r="E462" s="46">
        <v>0</v>
      </c>
    </row>
    <row r="463" spans="1:5">
      <c r="A463" t="s">
        <v>1111</v>
      </c>
      <c r="B463">
        <v>4</v>
      </c>
      <c r="C463" t="s">
        <v>1112</v>
      </c>
      <c r="D463" s="46">
        <v>3998.4</v>
      </c>
      <c r="E463" s="46">
        <v>0</v>
      </c>
    </row>
    <row r="464" spans="1:5">
      <c r="A464" t="s">
        <v>1113</v>
      </c>
      <c r="B464">
        <v>4</v>
      </c>
      <c r="C464" t="s">
        <v>1114</v>
      </c>
      <c r="D464" s="46">
        <v>4065.6</v>
      </c>
      <c r="E464" s="46">
        <v>0</v>
      </c>
    </row>
    <row r="465" spans="1:5">
      <c r="A465" t="s">
        <v>1115</v>
      </c>
      <c r="B465">
        <v>4</v>
      </c>
      <c r="C465" t="s">
        <v>1116</v>
      </c>
      <c r="D465" s="46">
        <v>4065.6</v>
      </c>
      <c r="E465" s="46">
        <v>0</v>
      </c>
    </row>
    <row r="466" spans="1:5">
      <c r="A466" t="s">
        <v>1117</v>
      </c>
      <c r="B466">
        <v>4</v>
      </c>
      <c r="C466" t="s">
        <v>1118</v>
      </c>
      <c r="D466" s="46">
        <v>3998.4</v>
      </c>
      <c r="E466" s="46">
        <v>0</v>
      </c>
    </row>
    <row r="467" spans="1:5">
      <c r="A467" t="s">
        <v>1119</v>
      </c>
      <c r="B467">
        <v>4</v>
      </c>
      <c r="C467" t="s">
        <v>1120</v>
      </c>
      <c r="D467" s="46">
        <v>8203.7999999999993</v>
      </c>
      <c r="E467" s="46">
        <v>0</v>
      </c>
    </row>
    <row r="468" spans="1:5">
      <c r="A468" t="s">
        <v>1121</v>
      </c>
      <c r="B468">
        <v>4</v>
      </c>
      <c r="C468" t="s">
        <v>1122</v>
      </c>
      <c r="D468" s="46">
        <v>4089.8</v>
      </c>
      <c r="E468" s="46">
        <v>0</v>
      </c>
    </row>
    <row r="469" spans="1:5">
      <c r="A469" t="s">
        <v>1123</v>
      </c>
      <c r="B469">
        <v>4</v>
      </c>
      <c r="C469" t="s">
        <v>1124</v>
      </c>
      <c r="D469" s="46">
        <v>4089.8</v>
      </c>
      <c r="E469" s="46">
        <v>0</v>
      </c>
    </row>
    <row r="470" spans="1:5">
      <c r="A470" t="s">
        <v>1125</v>
      </c>
      <c r="B470">
        <v>4</v>
      </c>
      <c r="C470" t="s">
        <v>1126</v>
      </c>
      <c r="D470" s="46">
        <v>4089.8</v>
      </c>
      <c r="E470" s="46">
        <v>0</v>
      </c>
    </row>
    <row r="471" spans="1:5">
      <c r="A471" t="s">
        <v>1127</v>
      </c>
      <c r="B471">
        <v>4</v>
      </c>
      <c r="C471" t="s">
        <v>1128</v>
      </c>
      <c r="D471" s="46">
        <v>3720.49</v>
      </c>
      <c r="E471" s="46">
        <v>0</v>
      </c>
    </row>
    <row r="472" spans="1:5">
      <c r="A472" t="s">
        <v>1129</v>
      </c>
      <c r="B472">
        <v>4</v>
      </c>
      <c r="C472" t="s">
        <v>1130</v>
      </c>
      <c r="D472" s="46">
        <v>3720.49</v>
      </c>
      <c r="E472" s="46">
        <v>0</v>
      </c>
    </row>
    <row r="473" spans="1:5">
      <c r="A473" t="s">
        <v>1131</v>
      </c>
      <c r="B473">
        <v>4</v>
      </c>
      <c r="C473" t="s">
        <v>1132</v>
      </c>
      <c r="D473" s="46">
        <v>8791.1</v>
      </c>
      <c r="E473" s="46">
        <v>0</v>
      </c>
    </row>
    <row r="474" spans="1:5">
      <c r="A474" t="s">
        <v>1133</v>
      </c>
      <c r="B474">
        <v>4</v>
      </c>
      <c r="C474" t="s">
        <v>1134</v>
      </c>
      <c r="D474" s="46">
        <v>9300</v>
      </c>
      <c r="E474" s="46">
        <v>0</v>
      </c>
    </row>
    <row r="475" spans="1:5">
      <c r="A475" t="s">
        <v>1135</v>
      </c>
      <c r="B475">
        <v>4</v>
      </c>
      <c r="C475" t="s">
        <v>1136</v>
      </c>
      <c r="D475" s="46">
        <v>4450</v>
      </c>
      <c r="E475" s="46">
        <v>0</v>
      </c>
    </row>
    <row r="476" spans="1:5">
      <c r="A476" t="s">
        <v>1137</v>
      </c>
      <c r="B476">
        <v>4</v>
      </c>
      <c r="C476" t="s">
        <v>1138</v>
      </c>
      <c r="D476" s="46">
        <v>8487</v>
      </c>
      <c r="E476" s="46">
        <v>0</v>
      </c>
    </row>
    <row r="477" spans="1:5">
      <c r="A477" t="s">
        <v>1139</v>
      </c>
      <c r="B477">
        <v>4</v>
      </c>
      <c r="C477" t="s">
        <v>1072</v>
      </c>
      <c r="D477" s="46">
        <v>24822.09</v>
      </c>
      <c r="E477" s="46">
        <v>0</v>
      </c>
    </row>
    <row r="478" spans="1:5">
      <c r="A478" t="s">
        <v>1140</v>
      </c>
      <c r="B478">
        <v>4</v>
      </c>
      <c r="C478" t="s">
        <v>1141</v>
      </c>
      <c r="D478" s="46">
        <v>5289</v>
      </c>
      <c r="E478" s="46">
        <v>0</v>
      </c>
    </row>
    <row r="479" spans="1:5">
      <c r="A479" t="s">
        <v>1142</v>
      </c>
      <c r="B479">
        <v>4</v>
      </c>
      <c r="C479" t="s">
        <v>1054</v>
      </c>
      <c r="D479" s="46">
        <v>5373.33</v>
      </c>
      <c r="E479" s="46">
        <v>0</v>
      </c>
    </row>
    <row r="480" spans="1:5">
      <c r="A480" t="s">
        <v>1143</v>
      </c>
      <c r="B480">
        <v>3</v>
      </c>
      <c r="C480" t="s">
        <v>1144</v>
      </c>
      <c r="D480" s="46">
        <v>486023.73</v>
      </c>
      <c r="E480" s="46">
        <v>0</v>
      </c>
    </row>
    <row r="481" spans="1:5">
      <c r="A481" t="s">
        <v>1145</v>
      </c>
      <c r="B481">
        <v>4</v>
      </c>
      <c r="C481" t="s">
        <v>1146</v>
      </c>
      <c r="D481" s="46">
        <v>3920.4</v>
      </c>
      <c r="E481" s="46">
        <v>0</v>
      </c>
    </row>
    <row r="482" spans="1:5">
      <c r="A482" t="s">
        <v>1147</v>
      </c>
      <c r="B482">
        <v>4</v>
      </c>
      <c r="C482" t="s">
        <v>1148</v>
      </c>
      <c r="D482" s="46">
        <v>13700</v>
      </c>
      <c r="E482" s="46">
        <v>0</v>
      </c>
    </row>
    <row r="483" spans="1:5">
      <c r="A483" t="s">
        <v>1149</v>
      </c>
      <c r="B483">
        <v>4</v>
      </c>
      <c r="C483" t="s">
        <v>1150</v>
      </c>
      <c r="D483" s="46">
        <v>3660.5</v>
      </c>
      <c r="E483" s="46">
        <v>0</v>
      </c>
    </row>
    <row r="484" spans="1:5">
      <c r="A484" t="s">
        <v>1151</v>
      </c>
      <c r="B484">
        <v>4</v>
      </c>
      <c r="C484" t="s">
        <v>1152</v>
      </c>
      <c r="D484" s="46">
        <v>3660.5</v>
      </c>
      <c r="E484" s="46">
        <v>0</v>
      </c>
    </row>
    <row r="485" spans="1:5">
      <c r="A485" t="s">
        <v>1153</v>
      </c>
      <c r="B485">
        <v>4</v>
      </c>
      <c r="C485" t="s">
        <v>1154</v>
      </c>
      <c r="D485" s="46">
        <v>10000</v>
      </c>
      <c r="E485" s="46">
        <v>0</v>
      </c>
    </row>
    <row r="486" spans="1:5">
      <c r="A486" t="s">
        <v>1155</v>
      </c>
      <c r="B486">
        <v>4</v>
      </c>
      <c r="C486" t="s">
        <v>1156</v>
      </c>
      <c r="D486" s="46">
        <v>8335.5300000000007</v>
      </c>
      <c r="E486" s="46">
        <v>0</v>
      </c>
    </row>
    <row r="487" spans="1:5">
      <c r="A487" t="s">
        <v>1157</v>
      </c>
      <c r="B487">
        <v>4</v>
      </c>
      <c r="C487" t="s">
        <v>1158</v>
      </c>
      <c r="D487" s="46">
        <v>6576.81</v>
      </c>
      <c r="E487" s="46">
        <v>0</v>
      </c>
    </row>
    <row r="488" spans="1:5">
      <c r="A488" t="s">
        <v>1159</v>
      </c>
      <c r="B488">
        <v>4</v>
      </c>
      <c r="C488" t="s">
        <v>1160</v>
      </c>
      <c r="D488" s="46">
        <v>3075</v>
      </c>
      <c r="E488" s="46">
        <v>0</v>
      </c>
    </row>
    <row r="489" spans="1:5">
      <c r="A489" t="s">
        <v>1161</v>
      </c>
      <c r="B489">
        <v>4</v>
      </c>
      <c r="C489" t="s">
        <v>1162</v>
      </c>
      <c r="D489" s="46">
        <v>262740</v>
      </c>
      <c r="E489" s="46">
        <v>0</v>
      </c>
    </row>
    <row r="490" spans="1:5">
      <c r="A490" t="s">
        <v>1163</v>
      </c>
      <c r="B490">
        <v>4</v>
      </c>
      <c r="C490" t="s">
        <v>1164</v>
      </c>
      <c r="D490" s="46">
        <v>162.55000000000001</v>
      </c>
      <c r="E490" s="46">
        <v>0</v>
      </c>
    </row>
    <row r="491" spans="1:5">
      <c r="A491" t="s">
        <v>1165</v>
      </c>
      <c r="B491">
        <v>4</v>
      </c>
      <c r="C491" t="s">
        <v>1166</v>
      </c>
      <c r="D491" s="46">
        <v>17492.45</v>
      </c>
      <c r="E491" s="46">
        <v>0</v>
      </c>
    </row>
    <row r="492" spans="1:5">
      <c r="A492" t="s">
        <v>1167</v>
      </c>
      <c r="B492">
        <v>4</v>
      </c>
      <c r="C492" t="s">
        <v>1048</v>
      </c>
      <c r="D492" s="46">
        <v>6765</v>
      </c>
      <c r="E492" s="46">
        <v>0</v>
      </c>
    </row>
    <row r="493" spans="1:5">
      <c r="A493" t="s">
        <v>1168</v>
      </c>
      <c r="B493">
        <v>4</v>
      </c>
      <c r="C493" t="s">
        <v>1052</v>
      </c>
      <c r="D493" s="46">
        <v>4305</v>
      </c>
      <c r="E493" s="46">
        <v>0</v>
      </c>
    </row>
    <row r="494" spans="1:5">
      <c r="A494" t="s">
        <v>1169</v>
      </c>
      <c r="B494">
        <v>4</v>
      </c>
      <c r="C494" t="s">
        <v>1058</v>
      </c>
      <c r="D494" s="46">
        <v>1240</v>
      </c>
      <c r="E494" s="46">
        <v>0</v>
      </c>
    </row>
    <row r="495" spans="1:5">
      <c r="A495" t="s">
        <v>1170</v>
      </c>
      <c r="B495">
        <v>4</v>
      </c>
      <c r="C495" t="s">
        <v>1060</v>
      </c>
      <c r="D495" s="46">
        <v>2706</v>
      </c>
      <c r="E495" s="46">
        <v>0</v>
      </c>
    </row>
    <row r="496" spans="1:5">
      <c r="A496" t="s">
        <v>1171</v>
      </c>
      <c r="B496">
        <v>4</v>
      </c>
      <c r="C496" t="s">
        <v>1062</v>
      </c>
      <c r="D496" s="46">
        <v>128000.47</v>
      </c>
      <c r="E496" s="46">
        <v>0</v>
      </c>
    </row>
    <row r="497" spans="1:5">
      <c r="A497" t="s">
        <v>1172</v>
      </c>
      <c r="B497">
        <v>4</v>
      </c>
      <c r="C497" t="s">
        <v>1066</v>
      </c>
      <c r="D497" s="46">
        <v>2416.9499999999998</v>
      </c>
      <c r="E497" s="46">
        <v>0</v>
      </c>
    </row>
    <row r="498" spans="1:5">
      <c r="A498" t="s">
        <v>1173</v>
      </c>
      <c r="B498">
        <v>4</v>
      </c>
      <c r="C498" t="s">
        <v>1068</v>
      </c>
      <c r="D498" s="46">
        <v>4645.71</v>
      </c>
      <c r="E498" s="46">
        <v>0</v>
      </c>
    </row>
    <row r="499" spans="1:5">
      <c r="A499" t="s">
        <v>1174</v>
      </c>
      <c r="B499">
        <v>4</v>
      </c>
      <c r="C499" t="s">
        <v>1084</v>
      </c>
      <c r="D499" s="46">
        <v>2620.86</v>
      </c>
      <c r="E499" s="46">
        <v>0</v>
      </c>
    </row>
    <row r="500" spans="1:5">
      <c r="A500" t="s">
        <v>1175</v>
      </c>
      <c r="B500">
        <v>3</v>
      </c>
      <c r="C500" t="s">
        <v>1176</v>
      </c>
      <c r="D500" s="46">
        <v>380290.95</v>
      </c>
      <c r="E500" s="46">
        <v>0</v>
      </c>
    </row>
    <row r="501" spans="1:5">
      <c r="A501" t="s">
        <v>1177</v>
      </c>
      <c r="B501">
        <v>4</v>
      </c>
      <c r="C501" t="s">
        <v>1176</v>
      </c>
      <c r="D501" s="46">
        <v>89554.1</v>
      </c>
      <c r="E501" s="46">
        <v>0</v>
      </c>
    </row>
    <row r="502" spans="1:5">
      <c r="A502" t="s">
        <v>1178</v>
      </c>
      <c r="B502">
        <v>4</v>
      </c>
      <c r="C502" t="s">
        <v>1179</v>
      </c>
      <c r="D502" s="46">
        <v>3531.12</v>
      </c>
      <c r="E502" s="46">
        <v>0</v>
      </c>
    </row>
    <row r="503" spans="1:5">
      <c r="A503" t="s">
        <v>1180</v>
      </c>
      <c r="B503">
        <v>4</v>
      </c>
      <c r="C503" t="s">
        <v>1066</v>
      </c>
      <c r="D503" s="46">
        <v>5547.85</v>
      </c>
      <c r="E503" s="46">
        <v>0</v>
      </c>
    </row>
    <row r="504" spans="1:5">
      <c r="A504" t="s">
        <v>1181</v>
      </c>
      <c r="B504">
        <v>4</v>
      </c>
      <c r="C504" t="s">
        <v>1182</v>
      </c>
      <c r="D504" s="46">
        <v>7735</v>
      </c>
      <c r="E504" s="46">
        <v>0</v>
      </c>
    </row>
    <row r="505" spans="1:5">
      <c r="A505" t="s">
        <v>1183</v>
      </c>
      <c r="B505">
        <v>4</v>
      </c>
      <c r="C505" t="s">
        <v>1184</v>
      </c>
      <c r="D505" s="46">
        <v>10470</v>
      </c>
      <c r="E505" s="46">
        <v>0</v>
      </c>
    </row>
    <row r="506" spans="1:5">
      <c r="A506" t="s">
        <v>1185</v>
      </c>
      <c r="B506">
        <v>4</v>
      </c>
      <c r="C506" t="s">
        <v>1186</v>
      </c>
      <c r="D506" s="46">
        <v>7830.2</v>
      </c>
      <c r="E506" s="46">
        <v>0</v>
      </c>
    </row>
    <row r="507" spans="1:5">
      <c r="A507" t="s">
        <v>1187</v>
      </c>
      <c r="B507">
        <v>4</v>
      </c>
      <c r="C507" t="s">
        <v>1188</v>
      </c>
      <c r="D507" s="46">
        <v>7830.2</v>
      </c>
      <c r="E507" s="46">
        <v>0</v>
      </c>
    </row>
    <row r="508" spans="1:5">
      <c r="A508" t="s">
        <v>1189</v>
      </c>
      <c r="B508">
        <v>4</v>
      </c>
      <c r="C508" t="s">
        <v>1190</v>
      </c>
      <c r="D508" s="46">
        <v>12939.82</v>
      </c>
      <c r="E508" s="46">
        <v>0</v>
      </c>
    </row>
    <row r="509" spans="1:5">
      <c r="A509" t="s">
        <v>1191</v>
      </c>
      <c r="B509">
        <v>4</v>
      </c>
      <c r="C509" t="s">
        <v>1192</v>
      </c>
      <c r="D509" s="46">
        <v>3998.4</v>
      </c>
      <c r="E509" s="46">
        <v>0</v>
      </c>
    </row>
    <row r="510" spans="1:5">
      <c r="A510" t="s">
        <v>1193</v>
      </c>
      <c r="B510">
        <v>4</v>
      </c>
      <c r="C510" t="s">
        <v>1194</v>
      </c>
      <c r="D510" s="46">
        <v>3997.5</v>
      </c>
      <c r="E510" s="46">
        <v>0</v>
      </c>
    </row>
    <row r="511" spans="1:5">
      <c r="A511" t="s">
        <v>1195</v>
      </c>
      <c r="B511">
        <v>4</v>
      </c>
      <c r="C511" t="s">
        <v>1196</v>
      </c>
      <c r="D511" s="46">
        <v>8056.5</v>
      </c>
      <c r="E511" s="46">
        <v>0</v>
      </c>
    </row>
    <row r="512" spans="1:5">
      <c r="A512" t="s">
        <v>1197</v>
      </c>
      <c r="B512">
        <v>4</v>
      </c>
      <c r="C512" t="s">
        <v>1198</v>
      </c>
      <c r="D512" s="46">
        <v>44710.559999999998</v>
      </c>
      <c r="E512" s="46">
        <v>0</v>
      </c>
    </row>
    <row r="513" spans="1:5">
      <c r="A513" t="s">
        <v>1199</v>
      </c>
      <c r="B513">
        <v>4</v>
      </c>
      <c r="C513" t="s">
        <v>1200</v>
      </c>
      <c r="D513" s="46">
        <v>2400</v>
      </c>
      <c r="E513" s="46">
        <v>0</v>
      </c>
    </row>
    <row r="514" spans="1:5">
      <c r="A514" t="s">
        <v>1201</v>
      </c>
      <c r="B514">
        <v>4</v>
      </c>
      <c r="C514" t="s">
        <v>1202</v>
      </c>
      <c r="D514" s="46">
        <v>13800</v>
      </c>
      <c r="E514" s="46">
        <v>0</v>
      </c>
    </row>
    <row r="515" spans="1:5">
      <c r="A515" t="s">
        <v>1203</v>
      </c>
      <c r="B515">
        <v>4</v>
      </c>
      <c r="C515" t="s">
        <v>1204</v>
      </c>
      <c r="D515" s="46">
        <v>4100</v>
      </c>
      <c r="E515" s="46">
        <v>0</v>
      </c>
    </row>
    <row r="516" spans="1:5">
      <c r="A516" t="s">
        <v>1205</v>
      </c>
      <c r="B516">
        <v>4</v>
      </c>
      <c r="C516" t="s">
        <v>1206</v>
      </c>
      <c r="D516" s="46">
        <v>4089.8</v>
      </c>
      <c r="E516" s="46">
        <v>0</v>
      </c>
    </row>
    <row r="517" spans="1:5">
      <c r="A517" t="s">
        <v>1207</v>
      </c>
      <c r="B517">
        <v>4</v>
      </c>
      <c r="C517" t="s">
        <v>1208</v>
      </c>
      <c r="D517" s="46">
        <v>4089.8</v>
      </c>
      <c r="E517" s="46">
        <v>0</v>
      </c>
    </row>
    <row r="518" spans="1:5">
      <c r="A518" t="s">
        <v>1209</v>
      </c>
      <c r="B518">
        <v>4</v>
      </c>
      <c r="C518" t="s">
        <v>1210</v>
      </c>
      <c r="D518" s="46">
        <v>12830.73</v>
      </c>
      <c r="E518" s="46">
        <v>0</v>
      </c>
    </row>
    <row r="519" spans="1:5">
      <c r="A519" t="s">
        <v>1211</v>
      </c>
      <c r="B519">
        <v>4</v>
      </c>
      <c r="C519" t="s">
        <v>1212</v>
      </c>
      <c r="D519" s="46">
        <v>3690</v>
      </c>
      <c r="E519" s="46">
        <v>0</v>
      </c>
    </row>
    <row r="520" spans="1:5">
      <c r="A520" t="s">
        <v>1213</v>
      </c>
      <c r="B520">
        <v>4</v>
      </c>
      <c r="C520" t="s">
        <v>1214</v>
      </c>
      <c r="D520" s="46">
        <v>9280.35</v>
      </c>
      <c r="E520" s="46">
        <v>0</v>
      </c>
    </row>
    <row r="521" spans="1:5">
      <c r="A521" t="s">
        <v>1215</v>
      </c>
      <c r="B521">
        <v>4</v>
      </c>
      <c r="C521" t="s">
        <v>1216</v>
      </c>
      <c r="D521" s="46">
        <v>4645.71</v>
      </c>
      <c r="E521" s="46">
        <v>0</v>
      </c>
    </row>
    <row r="522" spans="1:5">
      <c r="A522" t="s">
        <v>1217</v>
      </c>
      <c r="B522">
        <v>4</v>
      </c>
      <c r="C522" t="s">
        <v>1218</v>
      </c>
      <c r="D522" s="46">
        <v>4608.8100000000004</v>
      </c>
      <c r="E522" s="46">
        <v>0</v>
      </c>
    </row>
    <row r="523" spans="1:5">
      <c r="A523" t="s">
        <v>1219</v>
      </c>
      <c r="B523">
        <v>4</v>
      </c>
      <c r="C523" t="s">
        <v>1220</v>
      </c>
      <c r="D523" s="46">
        <v>82689.2</v>
      </c>
      <c r="E523" s="46">
        <v>0</v>
      </c>
    </row>
    <row r="524" spans="1:5">
      <c r="A524" t="s">
        <v>1221</v>
      </c>
      <c r="B524">
        <v>4</v>
      </c>
      <c r="C524" t="s">
        <v>1222</v>
      </c>
      <c r="D524" s="46">
        <v>11887.15</v>
      </c>
      <c r="E524" s="46">
        <v>0</v>
      </c>
    </row>
    <row r="525" spans="1:5">
      <c r="A525" t="s">
        <v>1223</v>
      </c>
      <c r="B525">
        <v>4</v>
      </c>
      <c r="C525" t="s">
        <v>1224</v>
      </c>
      <c r="D525" s="46">
        <v>11887.15</v>
      </c>
      <c r="E525" s="46">
        <v>0</v>
      </c>
    </row>
    <row r="526" spans="1:5">
      <c r="A526" t="s">
        <v>1225</v>
      </c>
      <c r="B526">
        <v>4</v>
      </c>
      <c r="C526" t="s">
        <v>1226</v>
      </c>
      <c r="D526" s="46">
        <v>4091</v>
      </c>
      <c r="E526" s="46">
        <v>0</v>
      </c>
    </row>
    <row r="527" spans="1:5">
      <c r="A527" t="s">
        <v>1227</v>
      </c>
      <c r="B527">
        <v>2</v>
      </c>
      <c r="C527" t="s">
        <v>1228</v>
      </c>
      <c r="D527" s="46">
        <v>230329.36</v>
      </c>
      <c r="E527" s="46">
        <v>0</v>
      </c>
    </row>
    <row r="528" spans="1:5">
      <c r="A528" t="s">
        <v>1229</v>
      </c>
      <c r="B528">
        <v>3</v>
      </c>
      <c r="C528" t="s">
        <v>1228</v>
      </c>
      <c r="D528" s="46">
        <v>230329.36</v>
      </c>
      <c r="E528" s="46">
        <v>0</v>
      </c>
    </row>
    <row r="529" spans="1:5">
      <c r="A529" t="s">
        <v>1230</v>
      </c>
      <c r="B529">
        <v>4</v>
      </c>
      <c r="C529" t="s">
        <v>1231</v>
      </c>
      <c r="D529" s="46">
        <v>230329.36</v>
      </c>
      <c r="E529" s="46">
        <v>0</v>
      </c>
    </row>
    <row r="530" spans="1:5">
      <c r="A530" t="s">
        <v>1232</v>
      </c>
      <c r="B530">
        <v>2</v>
      </c>
      <c r="C530" t="s">
        <v>1233</v>
      </c>
      <c r="D530" s="46">
        <v>113901.2</v>
      </c>
      <c r="E530" s="46">
        <v>0</v>
      </c>
    </row>
    <row r="531" spans="1:5">
      <c r="A531" t="s">
        <v>1234</v>
      </c>
      <c r="B531">
        <v>3</v>
      </c>
      <c r="C531" t="s">
        <v>1235</v>
      </c>
      <c r="D531" s="46">
        <v>24472.7</v>
      </c>
      <c r="E531" s="46">
        <v>0</v>
      </c>
    </row>
    <row r="532" spans="1:5">
      <c r="A532" t="s">
        <v>1236</v>
      </c>
      <c r="B532">
        <v>4</v>
      </c>
      <c r="C532" t="s">
        <v>1237</v>
      </c>
      <c r="D532" s="46">
        <v>14441</v>
      </c>
      <c r="E532" s="46">
        <v>0</v>
      </c>
    </row>
    <row r="533" spans="1:5">
      <c r="A533" t="s">
        <v>1238</v>
      </c>
      <c r="B533">
        <v>4</v>
      </c>
      <c r="C533" t="s">
        <v>1239</v>
      </c>
      <c r="D533" s="46">
        <v>5033.7</v>
      </c>
      <c r="E533" s="46">
        <v>0</v>
      </c>
    </row>
    <row r="534" spans="1:5">
      <c r="A534" t="s">
        <v>1240</v>
      </c>
      <c r="B534">
        <v>4</v>
      </c>
      <c r="C534" t="s">
        <v>1239</v>
      </c>
      <c r="D534" s="46">
        <v>4998</v>
      </c>
      <c r="E534" s="46">
        <v>0</v>
      </c>
    </row>
    <row r="535" spans="1:5">
      <c r="A535" t="s">
        <v>1241</v>
      </c>
      <c r="B535">
        <v>3</v>
      </c>
      <c r="C535" t="s">
        <v>1242</v>
      </c>
      <c r="D535" s="46">
        <v>89428.5</v>
      </c>
      <c r="E535" s="46">
        <v>0</v>
      </c>
    </row>
    <row r="536" spans="1:5">
      <c r="A536" t="s">
        <v>1243</v>
      </c>
      <c r="B536">
        <v>4</v>
      </c>
      <c r="C536" t="s">
        <v>1244</v>
      </c>
      <c r="D536" s="46">
        <v>89428.5</v>
      </c>
      <c r="E536" s="46">
        <v>0</v>
      </c>
    </row>
    <row r="537" spans="1:5">
      <c r="A537" t="s">
        <v>1245</v>
      </c>
      <c r="B537">
        <v>2</v>
      </c>
      <c r="C537" t="s">
        <v>1246</v>
      </c>
      <c r="D537" s="46">
        <v>0</v>
      </c>
      <c r="E537" s="46">
        <v>1747449.79</v>
      </c>
    </row>
    <row r="538" spans="1:5">
      <c r="A538" t="s">
        <v>1247</v>
      </c>
      <c r="B538">
        <v>3</v>
      </c>
      <c r="C538" t="s">
        <v>1248</v>
      </c>
      <c r="D538" s="46">
        <v>0</v>
      </c>
      <c r="E538" s="46">
        <v>1385402.8</v>
      </c>
    </row>
    <row r="539" spans="1:5">
      <c r="A539" t="s">
        <v>1249</v>
      </c>
      <c r="B539">
        <v>4</v>
      </c>
      <c r="C539" t="s">
        <v>1250</v>
      </c>
      <c r="D539" s="46">
        <v>0</v>
      </c>
      <c r="E539" s="46">
        <v>890696.94</v>
      </c>
    </row>
    <row r="540" spans="1:5">
      <c r="A540" t="s">
        <v>1251</v>
      </c>
      <c r="B540">
        <v>4</v>
      </c>
      <c r="C540" t="s">
        <v>1252</v>
      </c>
      <c r="D540" s="46">
        <v>0</v>
      </c>
      <c r="E540" s="46">
        <v>288764.32</v>
      </c>
    </row>
    <row r="541" spans="1:5">
      <c r="A541" t="s">
        <v>1253</v>
      </c>
      <c r="B541">
        <v>4</v>
      </c>
      <c r="C541" t="s">
        <v>1254</v>
      </c>
      <c r="D541" s="46">
        <v>0</v>
      </c>
      <c r="E541" s="46">
        <v>205941.54</v>
      </c>
    </row>
    <row r="542" spans="1:5">
      <c r="A542" t="s">
        <v>1255</v>
      </c>
      <c r="B542">
        <v>3</v>
      </c>
      <c r="C542" t="s">
        <v>1256</v>
      </c>
      <c r="D542" s="46">
        <v>0</v>
      </c>
      <c r="E542" s="46">
        <v>230329.31</v>
      </c>
    </row>
    <row r="543" spans="1:5">
      <c r="A543" t="s">
        <v>1257</v>
      </c>
      <c r="B543">
        <v>4</v>
      </c>
      <c r="C543" t="s">
        <v>1258</v>
      </c>
      <c r="D543" s="46">
        <v>0</v>
      </c>
      <c r="E543" s="46">
        <v>230329.31</v>
      </c>
    </row>
    <row r="544" spans="1:5">
      <c r="A544" t="s">
        <v>1259</v>
      </c>
      <c r="B544">
        <v>3</v>
      </c>
      <c r="C544" t="s">
        <v>1260</v>
      </c>
      <c r="D544" s="46">
        <v>0</v>
      </c>
      <c r="E544" s="46">
        <v>131717.68</v>
      </c>
    </row>
    <row r="545" spans="1:5">
      <c r="A545" t="s">
        <v>1261</v>
      </c>
      <c r="B545">
        <v>4</v>
      </c>
      <c r="C545" t="s">
        <v>1262</v>
      </c>
      <c r="D545" s="46">
        <v>0</v>
      </c>
      <c r="E545" s="46">
        <v>14440.97</v>
      </c>
    </row>
    <row r="546" spans="1:5">
      <c r="A546" t="s">
        <v>1263</v>
      </c>
      <c r="B546">
        <v>4</v>
      </c>
      <c r="C546" t="s">
        <v>1264</v>
      </c>
      <c r="D546" s="46">
        <v>0</v>
      </c>
      <c r="E546" s="46">
        <v>94462.16</v>
      </c>
    </row>
    <row r="547" spans="1:5">
      <c r="A547" t="s">
        <v>1265</v>
      </c>
      <c r="B547">
        <v>4</v>
      </c>
      <c r="C547" t="s">
        <v>1266</v>
      </c>
      <c r="D547" s="46">
        <v>0</v>
      </c>
      <c r="E547" s="46">
        <v>22814.55</v>
      </c>
    </row>
    <row r="548" spans="1:5">
      <c r="A548" s="44" t="s">
        <v>1267</v>
      </c>
      <c r="B548" s="44">
        <v>1</v>
      </c>
      <c r="C548" s="44" t="s">
        <v>1268</v>
      </c>
      <c r="D548" s="45">
        <v>10210648.18</v>
      </c>
      <c r="E548" s="45">
        <v>0</v>
      </c>
    </row>
    <row r="549" spans="1:5">
      <c r="A549" t="s">
        <v>1269</v>
      </c>
      <c r="B549">
        <v>2</v>
      </c>
      <c r="C549" t="s">
        <v>1270</v>
      </c>
      <c r="D549" s="46">
        <v>5661270.1100000003</v>
      </c>
      <c r="E549" s="46">
        <v>0</v>
      </c>
    </row>
    <row r="550" spans="1:5">
      <c r="A550" t="s">
        <v>1271</v>
      </c>
      <c r="B550">
        <v>3</v>
      </c>
      <c r="C550" t="s">
        <v>1270</v>
      </c>
      <c r="D550" s="46">
        <v>5552234.5899999999</v>
      </c>
      <c r="E550" s="46">
        <v>0</v>
      </c>
    </row>
    <row r="551" spans="1:5">
      <c r="A551" t="s">
        <v>1272</v>
      </c>
      <c r="B551">
        <v>4</v>
      </c>
      <c r="C551" t="s">
        <v>1270</v>
      </c>
      <c r="D551" s="46">
        <v>5447479.2699999996</v>
      </c>
      <c r="E551" s="46">
        <v>0</v>
      </c>
    </row>
    <row r="552" spans="1:5">
      <c r="A552" t="s">
        <v>1273</v>
      </c>
      <c r="B552">
        <v>4</v>
      </c>
      <c r="C552" t="s">
        <v>1270</v>
      </c>
      <c r="D552" s="46">
        <v>104755.32</v>
      </c>
      <c r="E552" s="46">
        <v>0</v>
      </c>
    </row>
    <row r="553" spans="1:5">
      <c r="A553" t="s">
        <v>1274</v>
      </c>
      <c r="B553">
        <v>3</v>
      </c>
      <c r="C553" t="s">
        <v>1275</v>
      </c>
      <c r="D553" s="46">
        <v>21393.98</v>
      </c>
      <c r="E553" s="46">
        <v>0</v>
      </c>
    </row>
    <row r="554" spans="1:5">
      <c r="A554" t="s">
        <v>1276</v>
      </c>
      <c r="B554">
        <v>4</v>
      </c>
      <c r="C554" t="s">
        <v>326</v>
      </c>
      <c r="D554" s="46">
        <v>21393.98</v>
      </c>
      <c r="E554" s="46">
        <v>0</v>
      </c>
    </row>
    <row r="555" spans="1:5">
      <c r="A555" t="s">
        <v>1277</v>
      </c>
      <c r="B555">
        <v>3</v>
      </c>
      <c r="C555" t="s">
        <v>1278</v>
      </c>
      <c r="D555" s="46">
        <v>87641.54</v>
      </c>
      <c r="E555" s="46">
        <v>0</v>
      </c>
    </row>
    <row r="556" spans="1:5">
      <c r="A556" t="s">
        <v>1279</v>
      </c>
      <c r="B556">
        <v>4</v>
      </c>
      <c r="C556" t="s">
        <v>1280</v>
      </c>
      <c r="D556" s="46">
        <v>87641.54</v>
      </c>
      <c r="E556" s="46">
        <v>0</v>
      </c>
    </row>
    <row r="557" spans="1:5">
      <c r="A557" t="s">
        <v>1281</v>
      </c>
      <c r="B557">
        <v>2</v>
      </c>
      <c r="C557" t="s">
        <v>30</v>
      </c>
      <c r="D557" s="46">
        <v>1677453.12</v>
      </c>
      <c r="E557" s="46">
        <v>0</v>
      </c>
    </row>
    <row r="558" spans="1:5">
      <c r="A558" t="s">
        <v>1282</v>
      </c>
      <c r="B558">
        <v>3</v>
      </c>
      <c r="C558" t="s">
        <v>1283</v>
      </c>
      <c r="D558" s="46">
        <v>1579109.46</v>
      </c>
      <c r="E558" s="46">
        <v>0</v>
      </c>
    </row>
    <row r="559" spans="1:5">
      <c r="A559" t="s">
        <v>1284</v>
      </c>
      <c r="B559">
        <v>4</v>
      </c>
      <c r="C559" t="s">
        <v>1285</v>
      </c>
      <c r="D559" s="46">
        <v>1136559.01</v>
      </c>
      <c r="E559" s="46">
        <v>0</v>
      </c>
    </row>
    <row r="560" spans="1:5">
      <c r="A560" t="s">
        <v>1286</v>
      </c>
      <c r="B560">
        <v>4</v>
      </c>
      <c r="C560" t="s">
        <v>1287</v>
      </c>
      <c r="D560" s="46">
        <v>354793.56</v>
      </c>
      <c r="E560" s="46">
        <v>0</v>
      </c>
    </row>
    <row r="561" spans="1:5">
      <c r="A561" t="s">
        <v>1288</v>
      </c>
      <c r="B561">
        <v>4</v>
      </c>
      <c r="C561" t="s">
        <v>1289</v>
      </c>
      <c r="D561" s="46">
        <v>87756.89</v>
      </c>
      <c r="E561" s="46">
        <v>0</v>
      </c>
    </row>
    <row r="562" spans="1:5">
      <c r="A562" t="s">
        <v>1290</v>
      </c>
      <c r="B562">
        <v>3</v>
      </c>
      <c r="C562" t="s">
        <v>1291</v>
      </c>
      <c r="D562" s="46">
        <v>62128.5</v>
      </c>
      <c r="E562" s="46">
        <v>0</v>
      </c>
    </row>
    <row r="563" spans="1:5">
      <c r="A563" t="s">
        <v>1292</v>
      </c>
      <c r="B563">
        <v>4</v>
      </c>
      <c r="C563" t="s">
        <v>1291</v>
      </c>
      <c r="D563" s="46">
        <v>4106.95</v>
      </c>
      <c r="E563" s="46">
        <v>0</v>
      </c>
    </row>
    <row r="564" spans="1:5">
      <c r="A564" t="s">
        <v>1293</v>
      </c>
      <c r="B564">
        <v>4</v>
      </c>
      <c r="C564" t="s">
        <v>1294</v>
      </c>
      <c r="D564" s="46">
        <v>58021.55</v>
      </c>
      <c r="E564" s="46">
        <v>0</v>
      </c>
    </row>
    <row r="565" spans="1:5">
      <c r="A565" t="s">
        <v>1295</v>
      </c>
      <c r="B565">
        <v>3</v>
      </c>
      <c r="C565" t="s">
        <v>1296</v>
      </c>
      <c r="D565" s="46">
        <v>36215.160000000003</v>
      </c>
      <c r="E565" s="46">
        <v>0</v>
      </c>
    </row>
    <row r="566" spans="1:5">
      <c r="A566" t="s">
        <v>1297</v>
      </c>
      <c r="B566">
        <v>4</v>
      </c>
      <c r="C566" t="s">
        <v>1298</v>
      </c>
      <c r="D566" s="46">
        <v>36215.160000000003</v>
      </c>
      <c r="E566" s="46">
        <v>0</v>
      </c>
    </row>
    <row r="567" spans="1:5">
      <c r="A567" t="s">
        <v>1299</v>
      </c>
      <c r="B567">
        <v>2</v>
      </c>
      <c r="C567" t="s">
        <v>1300</v>
      </c>
      <c r="D567" s="46">
        <v>8156057.2199999997</v>
      </c>
      <c r="E567" s="46">
        <v>0</v>
      </c>
    </row>
    <row r="568" spans="1:5">
      <c r="A568" t="s">
        <v>1301</v>
      </c>
      <c r="B568">
        <v>3</v>
      </c>
      <c r="C568" t="s">
        <v>1300</v>
      </c>
      <c r="D568" s="46">
        <v>8156057.2199999997</v>
      </c>
      <c r="E568" s="46">
        <v>0</v>
      </c>
    </row>
    <row r="569" spans="1:5">
      <c r="A569" t="s">
        <v>1302</v>
      </c>
      <c r="B569">
        <v>4</v>
      </c>
      <c r="C569" t="s">
        <v>1303</v>
      </c>
      <c r="D569" s="46">
        <v>5205868.16</v>
      </c>
      <c r="E569" s="46">
        <v>0</v>
      </c>
    </row>
    <row r="570" spans="1:5">
      <c r="A570" t="s">
        <v>1304</v>
      </c>
      <c r="B570">
        <v>4</v>
      </c>
      <c r="C570" t="s">
        <v>1305</v>
      </c>
      <c r="D570" s="46">
        <v>37545.61</v>
      </c>
      <c r="E570" s="46">
        <v>0</v>
      </c>
    </row>
    <row r="571" spans="1:5">
      <c r="A571" t="s">
        <v>1306</v>
      </c>
      <c r="B571">
        <v>4</v>
      </c>
      <c r="C571" t="s">
        <v>1307</v>
      </c>
      <c r="D571" s="46">
        <v>20228.96</v>
      </c>
      <c r="E571" s="46">
        <v>0</v>
      </c>
    </row>
    <row r="572" spans="1:5">
      <c r="A572" t="s">
        <v>1308</v>
      </c>
      <c r="B572">
        <v>4</v>
      </c>
      <c r="C572" t="s">
        <v>1309</v>
      </c>
      <c r="D572" s="46">
        <v>81886.87</v>
      </c>
      <c r="E572" s="46">
        <v>0</v>
      </c>
    </row>
    <row r="573" spans="1:5">
      <c r="A573" t="s">
        <v>1310</v>
      </c>
      <c r="B573">
        <v>4</v>
      </c>
      <c r="C573" t="s">
        <v>1000</v>
      </c>
      <c r="D573" s="46">
        <v>56805.62</v>
      </c>
      <c r="E573" s="46">
        <v>0</v>
      </c>
    </row>
    <row r="574" spans="1:5">
      <c r="A574" t="s">
        <v>1311</v>
      </c>
      <c r="B574">
        <v>4</v>
      </c>
      <c r="C574" t="s">
        <v>1004</v>
      </c>
      <c r="D574" s="46">
        <v>130170.89</v>
      </c>
      <c r="E574" s="46">
        <v>0</v>
      </c>
    </row>
    <row r="575" spans="1:5">
      <c r="A575" t="s">
        <v>1312</v>
      </c>
      <c r="B575">
        <v>4</v>
      </c>
      <c r="C575" t="s">
        <v>1313</v>
      </c>
      <c r="D575" s="46">
        <v>1673772.39</v>
      </c>
      <c r="E575" s="46">
        <v>0</v>
      </c>
    </row>
    <row r="576" spans="1:5">
      <c r="A576" t="s">
        <v>1314</v>
      </c>
      <c r="B576">
        <v>4</v>
      </c>
      <c r="C576" t="s">
        <v>1315</v>
      </c>
      <c r="D576" s="46">
        <v>765546.38</v>
      </c>
      <c r="E576" s="46">
        <v>0</v>
      </c>
    </row>
    <row r="577" spans="1:5">
      <c r="A577" t="s">
        <v>1316</v>
      </c>
      <c r="B577">
        <v>4</v>
      </c>
      <c r="C577" t="s">
        <v>1317</v>
      </c>
      <c r="D577" s="46">
        <v>184232.34</v>
      </c>
      <c r="E577" s="46">
        <v>0</v>
      </c>
    </row>
    <row r="578" spans="1:5">
      <c r="A578" t="s">
        <v>1318</v>
      </c>
      <c r="B578">
        <v>2</v>
      </c>
      <c r="C578" t="s">
        <v>35</v>
      </c>
      <c r="D578" s="46">
        <v>3226510.05</v>
      </c>
      <c r="E578" s="46">
        <v>0</v>
      </c>
    </row>
    <row r="579" spans="1:5">
      <c r="A579" t="s">
        <v>1319</v>
      </c>
      <c r="B579">
        <v>3</v>
      </c>
      <c r="C579" t="s">
        <v>35</v>
      </c>
      <c r="D579" s="46">
        <v>3226510.05</v>
      </c>
      <c r="E579" s="46">
        <v>0</v>
      </c>
    </row>
    <row r="580" spans="1:5">
      <c r="A580" t="s">
        <v>1320</v>
      </c>
      <c r="B580">
        <v>4</v>
      </c>
      <c r="C580" t="s">
        <v>1321</v>
      </c>
      <c r="D580" s="46">
        <v>2561862.86</v>
      </c>
      <c r="E580" s="46">
        <v>0</v>
      </c>
    </row>
    <row r="581" spans="1:5">
      <c r="A581" t="s">
        <v>1322</v>
      </c>
      <c r="B581">
        <v>4</v>
      </c>
      <c r="C581" t="s">
        <v>1323</v>
      </c>
      <c r="D581" s="46">
        <v>9001.76</v>
      </c>
      <c r="E581" s="46">
        <v>0</v>
      </c>
    </row>
    <row r="582" spans="1:5">
      <c r="A582" t="s">
        <v>1324</v>
      </c>
      <c r="B582">
        <v>4</v>
      </c>
      <c r="C582" t="s">
        <v>35</v>
      </c>
      <c r="D582" s="46">
        <v>343293.14</v>
      </c>
      <c r="E582" s="46">
        <v>0</v>
      </c>
    </row>
    <row r="583" spans="1:5">
      <c r="A583" t="s">
        <v>1325</v>
      </c>
      <c r="B583">
        <v>4</v>
      </c>
      <c r="C583" t="s">
        <v>35</v>
      </c>
      <c r="D583" s="46">
        <v>312352.28999999998</v>
      </c>
      <c r="E583" s="46">
        <v>0</v>
      </c>
    </row>
    <row r="584" spans="1:5">
      <c r="A584" t="s">
        <v>1326</v>
      </c>
      <c r="B584">
        <v>2</v>
      </c>
      <c r="C584" t="s">
        <v>37</v>
      </c>
      <c r="D584" s="46">
        <v>51662.31</v>
      </c>
      <c r="E584" s="46">
        <v>0</v>
      </c>
    </row>
    <row r="585" spans="1:5">
      <c r="A585" t="s">
        <v>1327</v>
      </c>
      <c r="B585">
        <v>3</v>
      </c>
      <c r="C585" t="s">
        <v>37</v>
      </c>
      <c r="D585" s="46">
        <v>51662.31</v>
      </c>
      <c r="E585" s="46">
        <v>0</v>
      </c>
    </row>
    <row r="586" spans="1:5">
      <c r="A586" t="s">
        <v>1328</v>
      </c>
      <c r="B586">
        <v>4</v>
      </c>
      <c r="C586" t="s">
        <v>1329</v>
      </c>
      <c r="D586" s="46">
        <v>51662.31</v>
      </c>
      <c r="E586" s="46">
        <v>0</v>
      </c>
    </row>
    <row r="587" spans="1:5">
      <c r="A587" t="s">
        <v>1330</v>
      </c>
      <c r="B587">
        <v>2</v>
      </c>
      <c r="C587" t="s">
        <v>1331</v>
      </c>
      <c r="D587" s="46">
        <v>2354748.42</v>
      </c>
      <c r="E587" s="46">
        <v>0</v>
      </c>
    </row>
    <row r="588" spans="1:5">
      <c r="A588" t="s">
        <v>1332</v>
      </c>
      <c r="B588">
        <v>3</v>
      </c>
      <c r="C588" t="s">
        <v>1331</v>
      </c>
      <c r="D588" s="46">
        <v>943802.86</v>
      </c>
      <c r="E588" s="46">
        <v>0</v>
      </c>
    </row>
    <row r="589" spans="1:5">
      <c r="A589" t="s">
        <v>1333</v>
      </c>
      <c r="B589">
        <v>4</v>
      </c>
      <c r="C589" t="s">
        <v>1334</v>
      </c>
      <c r="D589" s="46">
        <v>408719.37</v>
      </c>
      <c r="E589" s="46">
        <v>0</v>
      </c>
    </row>
    <row r="590" spans="1:5">
      <c r="A590" t="s">
        <v>1335</v>
      </c>
      <c r="B590">
        <v>4</v>
      </c>
      <c r="C590" t="s">
        <v>1336</v>
      </c>
      <c r="D590" s="46">
        <v>31378.66</v>
      </c>
      <c r="E590" s="46">
        <v>0</v>
      </c>
    </row>
    <row r="591" spans="1:5">
      <c r="A591" t="s">
        <v>1337</v>
      </c>
      <c r="B591">
        <v>4</v>
      </c>
      <c r="C591" t="s">
        <v>1338</v>
      </c>
      <c r="D591" s="46">
        <v>59958.75</v>
      </c>
      <c r="E591" s="46">
        <v>0</v>
      </c>
    </row>
    <row r="592" spans="1:5">
      <c r="A592" t="s">
        <v>1339</v>
      </c>
      <c r="B592">
        <v>4</v>
      </c>
      <c r="C592" t="s">
        <v>1340</v>
      </c>
      <c r="D592" s="46">
        <v>22320</v>
      </c>
      <c r="E592" s="46">
        <v>0</v>
      </c>
    </row>
    <row r="593" spans="1:5">
      <c r="A593" t="s">
        <v>1341</v>
      </c>
      <c r="B593">
        <v>4</v>
      </c>
      <c r="C593" t="s">
        <v>1010</v>
      </c>
      <c r="D593" s="46">
        <v>19152.8</v>
      </c>
      <c r="E593" s="46">
        <v>0</v>
      </c>
    </row>
    <row r="594" spans="1:5">
      <c r="A594" t="s">
        <v>1342</v>
      </c>
      <c r="B594">
        <v>4</v>
      </c>
      <c r="C594" t="s">
        <v>1014</v>
      </c>
      <c r="D594" s="46">
        <v>0</v>
      </c>
      <c r="E594" s="46">
        <v>0</v>
      </c>
    </row>
    <row r="595" spans="1:5">
      <c r="A595" t="s">
        <v>1343</v>
      </c>
      <c r="B595">
        <v>4</v>
      </c>
      <c r="C595" t="s">
        <v>1344</v>
      </c>
      <c r="D595" s="46">
        <v>331765.88</v>
      </c>
      <c r="E595" s="46">
        <v>0</v>
      </c>
    </row>
    <row r="596" spans="1:5">
      <c r="A596" t="s">
        <v>1345</v>
      </c>
      <c r="B596">
        <v>4</v>
      </c>
      <c r="C596" t="s">
        <v>1331</v>
      </c>
      <c r="D596" s="46">
        <v>70507.399999999994</v>
      </c>
      <c r="E596" s="46">
        <v>0</v>
      </c>
    </row>
    <row r="597" spans="1:5">
      <c r="A597" t="s">
        <v>1346</v>
      </c>
      <c r="B597">
        <v>3</v>
      </c>
      <c r="C597" t="s">
        <v>1347</v>
      </c>
      <c r="D597" s="46">
        <v>704174.16</v>
      </c>
      <c r="E597" s="46">
        <v>0</v>
      </c>
    </row>
    <row r="598" spans="1:5">
      <c r="A598" t="s">
        <v>1348</v>
      </c>
      <c r="B598">
        <v>4</v>
      </c>
      <c r="C598" t="s">
        <v>1347</v>
      </c>
      <c r="D598" s="46">
        <v>659393.68999999994</v>
      </c>
      <c r="E598" s="46">
        <v>0</v>
      </c>
    </row>
    <row r="599" spans="1:5">
      <c r="A599" t="s">
        <v>1349</v>
      </c>
      <c r="B599">
        <v>4</v>
      </c>
      <c r="C599" t="s">
        <v>1350</v>
      </c>
      <c r="D599" s="46">
        <v>14889</v>
      </c>
      <c r="E599" s="46">
        <v>0</v>
      </c>
    </row>
    <row r="600" spans="1:5">
      <c r="A600" t="s">
        <v>1351</v>
      </c>
      <c r="B600">
        <v>4</v>
      </c>
      <c r="C600" t="s">
        <v>1352</v>
      </c>
      <c r="D600" s="46">
        <v>29891.47</v>
      </c>
      <c r="E600" s="46">
        <v>0</v>
      </c>
    </row>
    <row r="601" spans="1:5">
      <c r="A601" t="s">
        <v>1353</v>
      </c>
      <c r="B601">
        <v>3</v>
      </c>
      <c r="C601" t="s">
        <v>1354</v>
      </c>
      <c r="D601" s="46">
        <v>706771.4</v>
      </c>
      <c r="E601" s="46">
        <v>0</v>
      </c>
    </row>
    <row r="602" spans="1:5">
      <c r="A602" t="s">
        <v>1355</v>
      </c>
      <c r="B602">
        <v>4</v>
      </c>
      <c r="C602" t="s">
        <v>1354</v>
      </c>
      <c r="D602" s="46">
        <v>706771.4</v>
      </c>
      <c r="E602" s="46">
        <v>0</v>
      </c>
    </row>
    <row r="603" spans="1:5">
      <c r="A603" t="s">
        <v>1356</v>
      </c>
      <c r="B603">
        <v>2</v>
      </c>
      <c r="C603" t="s">
        <v>50</v>
      </c>
      <c r="D603" s="46">
        <v>14237036.210000001</v>
      </c>
      <c r="E603" s="46">
        <v>0</v>
      </c>
    </row>
    <row r="604" spans="1:5">
      <c r="A604" t="s">
        <v>1357</v>
      </c>
      <c r="B604">
        <v>3</v>
      </c>
      <c r="C604" t="s">
        <v>50</v>
      </c>
      <c r="D604" s="46">
        <v>14237036.210000001</v>
      </c>
      <c r="E604" s="46">
        <v>0</v>
      </c>
    </row>
    <row r="605" spans="1:5">
      <c r="A605" t="s">
        <v>1358</v>
      </c>
      <c r="B605">
        <v>4</v>
      </c>
      <c r="C605" t="s">
        <v>1359</v>
      </c>
      <c r="D605" s="46">
        <v>11692462.83</v>
      </c>
      <c r="E605" s="46">
        <v>0</v>
      </c>
    </row>
    <row r="606" spans="1:5">
      <c r="A606" t="s">
        <v>1360</v>
      </c>
      <c r="B606">
        <v>4</v>
      </c>
      <c r="C606" t="s">
        <v>1361</v>
      </c>
      <c r="D606" s="46">
        <v>10549.89</v>
      </c>
      <c r="E606" s="46">
        <v>0</v>
      </c>
    </row>
    <row r="607" spans="1:5">
      <c r="A607" t="s">
        <v>1362</v>
      </c>
      <c r="B607">
        <v>4</v>
      </c>
      <c r="C607" t="s">
        <v>1363</v>
      </c>
      <c r="D607" s="46">
        <v>14464.8</v>
      </c>
      <c r="E607" s="46">
        <v>0</v>
      </c>
    </row>
    <row r="608" spans="1:5">
      <c r="A608" t="s">
        <v>1364</v>
      </c>
      <c r="B608">
        <v>4</v>
      </c>
      <c r="C608" t="s">
        <v>1365</v>
      </c>
      <c r="D608" s="46">
        <v>52404.15</v>
      </c>
      <c r="E608" s="46">
        <v>0</v>
      </c>
    </row>
    <row r="609" spans="1:5">
      <c r="A609" t="s">
        <v>1366</v>
      </c>
      <c r="B609">
        <v>4</v>
      </c>
      <c r="C609" t="s">
        <v>1367</v>
      </c>
      <c r="D609" s="46">
        <v>3720.35</v>
      </c>
      <c r="E609" s="46">
        <v>0</v>
      </c>
    </row>
    <row r="610" spans="1:5">
      <c r="A610" t="s">
        <v>1368</v>
      </c>
      <c r="B610">
        <v>4</v>
      </c>
      <c r="C610" t="s">
        <v>1028</v>
      </c>
      <c r="D610" s="46">
        <v>33390.44</v>
      </c>
      <c r="E610" s="46">
        <v>0</v>
      </c>
    </row>
    <row r="611" spans="1:5">
      <c r="A611" t="s">
        <v>1369</v>
      </c>
      <c r="B611">
        <v>4</v>
      </c>
      <c r="C611" t="s">
        <v>1030</v>
      </c>
      <c r="D611" s="46">
        <v>69698.63</v>
      </c>
      <c r="E611" s="46">
        <v>0</v>
      </c>
    </row>
    <row r="612" spans="1:5">
      <c r="A612" t="s">
        <v>1370</v>
      </c>
      <c r="B612">
        <v>4</v>
      </c>
      <c r="C612" t="s">
        <v>1032</v>
      </c>
      <c r="D612" s="46">
        <v>144632.01</v>
      </c>
      <c r="E612" s="46">
        <v>0</v>
      </c>
    </row>
    <row r="613" spans="1:5">
      <c r="A613" t="s">
        <v>1371</v>
      </c>
      <c r="B613">
        <v>4</v>
      </c>
      <c r="C613" t="s">
        <v>980</v>
      </c>
      <c r="D613" s="46">
        <v>27897.26</v>
      </c>
      <c r="E613" s="46">
        <v>0</v>
      </c>
    </row>
    <row r="614" spans="1:5">
      <c r="A614" t="s">
        <v>1372</v>
      </c>
      <c r="B614">
        <v>4</v>
      </c>
      <c r="C614" t="s">
        <v>1018</v>
      </c>
      <c r="D614" s="46">
        <v>27838.09</v>
      </c>
      <c r="E614" s="46">
        <v>0</v>
      </c>
    </row>
    <row r="615" spans="1:5">
      <c r="A615" t="s">
        <v>1373</v>
      </c>
      <c r="B615">
        <v>4</v>
      </c>
      <c r="C615" t="s">
        <v>1020</v>
      </c>
      <c r="D615" s="46">
        <v>3054.41</v>
      </c>
      <c r="E615" s="46">
        <v>0</v>
      </c>
    </row>
    <row r="616" spans="1:5">
      <c r="A616" t="s">
        <v>1374</v>
      </c>
      <c r="B616">
        <v>4</v>
      </c>
      <c r="C616" t="s">
        <v>1022</v>
      </c>
      <c r="D616" s="46">
        <v>507485.59</v>
      </c>
      <c r="E616" s="46">
        <v>0</v>
      </c>
    </row>
    <row r="617" spans="1:5">
      <c r="A617" t="s">
        <v>1375</v>
      </c>
      <c r="B617">
        <v>4</v>
      </c>
      <c r="C617" t="s">
        <v>1024</v>
      </c>
      <c r="D617" s="46">
        <v>5412</v>
      </c>
      <c r="E617" s="46">
        <v>0</v>
      </c>
    </row>
    <row r="618" spans="1:5">
      <c r="A618" t="s">
        <v>1376</v>
      </c>
      <c r="B618">
        <v>4</v>
      </c>
      <c r="C618" t="s">
        <v>1377</v>
      </c>
      <c r="D618" s="46">
        <v>43336.3</v>
      </c>
      <c r="E618" s="46">
        <v>0</v>
      </c>
    </row>
    <row r="619" spans="1:5">
      <c r="A619" t="s">
        <v>1378</v>
      </c>
      <c r="B619">
        <v>4</v>
      </c>
      <c r="C619" t="s">
        <v>50</v>
      </c>
      <c r="D619" s="46">
        <v>892796.58</v>
      </c>
      <c r="E619" s="46">
        <v>0</v>
      </c>
    </row>
    <row r="620" spans="1:5">
      <c r="A620" t="s">
        <v>1379</v>
      </c>
      <c r="B620">
        <v>4</v>
      </c>
      <c r="C620" t="s">
        <v>1380</v>
      </c>
      <c r="D620" s="46">
        <v>132341.46</v>
      </c>
      <c r="E620" s="46">
        <v>0</v>
      </c>
    </row>
    <row r="621" spans="1:5">
      <c r="A621" t="s">
        <v>1381</v>
      </c>
      <c r="B621">
        <v>4</v>
      </c>
      <c r="C621" t="s">
        <v>1382</v>
      </c>
      <c r="D621" s="46">
        <v>28184.49</v>
      </c>
      <c r="E621" s="46">
        <v>0</v>
      </c>
    </row>
    <row r="622" spans="1:5">
      <c r="A622" t="s">
        <v>1383</v>
      </c>
      <c r="B622">
        <v>4</v>
      </c>
      <c r="C622" t="s">
        <v>50</v>
      </c>
      <c r="D622" s="46">
        <v>274943.48</v>
      </c>
      <c r="E622" s="46">
        <v>0</v>
      </c>
    </row>
    <row r="623" spans="1:5">
      <c r="A623" t="s">
        <v>1384</v>
      </c>
      <c r="B623">
        <v>4</v>
      </c>
      <c r="C623" t="s">
        <v>1385</v>
      </c>
      <c r="D623" s="46">
        <v>11360</v>
      </c>
      <c r="E623" s="46">
        <v>0</v>
      </c>
    </row>
    <row r="624" spans="1:5">
      <c r="A624" t="s">
        <v>1386</v>
      </c>
      <c r="B624">
        <v>4</v>
      </c>
      <c r="C624" t="s">
        <v>1387</v>
      </c>
      <c r="D624" s="46">
        <v>261063.45</v>
      </c>
      <c r="E624" s="46">
        <v>0</v>
      </c>
    </row>
    <row r="625" spans="1:5">
      <c r="A625" t="s">
        <v>1388</v>
      </c>
      <c r="B625">
        <v>2</v>
      </c>
      <c r="C625" t="s">
        <v>1389</v>
      </c>
      <c r="D625" s="46">
        <v>0</v>
      </c>
      <c r="E625" s="46">
        <v>25154089.260000002</v>
      </c>
    </row>
    <row r="626" spans="1:5">
      <c r="A626" t="s">
        <v>1390</v>
      </c>
      <c r="B626">
        <v>3</v>
      </c>
      <c r="C626" t="s">
        <v>1391</v>
      </c>
      <c r="D626" s="46">
        <v>0</v>
      </c>
      <c r="E626" s="46">
        <v>2122933.96</v>
      </c>
    </row>
    <row r="627" spans="1:5">
      <c r="A627" t="s">
        <v>1392</v>
      </c>
      <c r="B627">
        <v>4</v>
      </c>
      <c r="C627" t="s">
        <v>1391</v>
      </c>
      <c r="D627" s="46">
        <v>0</v>
      </c>
      <c r="E627" s="46">
        <v>2056100.75</v>
      </c>
    </row>
    <row r="628" spans="1:5">
      <c r="A628" t="s">
        <v>1393</v>
      </c>
      <c r="B628">
        <v>4</v>
      </c>
      <c r="C628" t="s">
        <v>1391</v>
      </c>
      <c r="D628" s="46">
        <v>0</v>
      </c>
      <c r="E628" s="46">
        <v>66833.210000000006</v>
      </c>
    </row>
    <row r="629" spans="1:5">
      <c r="A629" t="s">
        <v>1394</v>
      </c>
      <c r="B629">
        <v>3</v>
      </c>
      <c r="C629" t="s">
        <v>1395</v>
      </c>
      <c r="D629" s="46">
        <v>0</v>
      </c>
      <c r="E629" s="46">
        <v>21393.96</v>
      </c>
    </row>
    <row r="630" spans="1:5">
      <c r="A630" t="s">
        <v>1396</v>
      </c>
      <c r="B630">
        <v>4</v>
      </c>
      <c r="C630" t="s">
        <v>1397</v>
      </c>
      <c r="D630" s="46">
        <v>0</v>
      </c>
      <c r="E630" s="46">
        <v>21393.96</v>
      </c>
    </row>
    <row r="631" spans="1:5">
      <c r="A631" t="s">
        <v>1398</v>
      </c>
      <c r="B631">
        <v>3</v>
      </c>
      <c r="C631" t="s">
        <v>1399</v>
      </c>
      <c r="D631" s="46">
        <v>0</v>
      </c>
      <c r="E631" s="46">
        <v>74049.78</v>
      </c>
    </row>
    <row r="632" spans="1:5">
      <c r="A632" t="s">
        <v>1400</v>
      </c>
      <c r="B632">
        <v>4</v>
      </c>
      <c r="C632" t="s">
        <v>1401</v>
      </c>
      <c r="D632" s="46">
        <v>0</v>
      </c>
      <c r="E632" s="46">
        <v>74049.78</v>
      </c>
    </row>
    <row r="633" spans="1:5">
      <c r="A633" t="s">
        <v>1402</v>
      </c>
      <c r="B633">
        <v>3</v>
      </c>
      <c r="C633" t="s">
        <v>1403</v>
      </c>
      <c r="D633" s="46">
        <v>0</v>
      </c>
      <c r="E633" s="46">
        <v>1521725.04</v>
      </c>
    </row>
    <row r="634" spans="1:5">
      <c r="A634" t="s">
        <v>1404</v>
      </c>
      <c r="B634">
        <v>4</v>
      </c>
      <c r="C634" t="s">
        <v>1405</v>
      </c>
      <c r="D634" s="46">
        <v>0</v>
      </c>
      <c r="E634" s="46">
        <v>1003188.65</v>
      </c>
    </row>
    <row r="635" spans="1:5">
      <c r="A635" t="s">
        <v>1406</v>
      </c>
      <c r="B635">
        <v>4</v>
      </c>
      <c r="C635" t="s">
        <v>1287</v>
      </c>
      <c r="D635" s="46">
        <v>0</v>
      </c>
      <c r="E635" s="46">
        <v>405045.51</v>
      </c>
    </row>
    <row r="636" spans="1:5">
      <c r="A636" t="s">
        <v>1407</v>
      </c>
      <c r="B636">
        <v>4</v>
      </c>
      <c r="C636" t="s">
        <v>1408</v>
      </c>
      <c r="D636" s="46">
        <v>0</v>
      </c>
      <c r="E636" s="46">
        <v>113490.88</v>
      </c>
    </row>
    <row r="637" spans="1:5">
      <c r="A637" t="s">
        <v>1409</v>
      </c>
      <c r="B637">
        <v>3</v>
      </c>
      <c r="C637" t="s">
        <v>33</v>
      </c>
      <c r="D637" s="46">
        <v>0</v>
      </c>
      <c r="E637" s="46">
        <v>6090497.4400000004</v>
      </c>
    </row>
    <row r="638" spans="1:5">
      <c r="A638" t="s">
        <v>1410</v>
      </c>
      <c r="B638">
        <v>4</v>
      </c>
      <c r="C638" t="s">
        <v>1411</v>
      </c>
      <c r="D638" s="46">
        <v>0</v>
      </c>
      <c r="E638" s="46">
        <v>4020401.36</v>
      </c>
    </row>
    <row r="639" spans="1:5">
      <c r="A639" t="s">
        <v>1412</v>
      </c>
      <c r="B639">
        <v>4</v>
      </c>
      <c r="C639" t="s">
        <v>1413</v>
      </c>
      <c r="D639" s="46">
        <v>0</v>
      </c>
      <c r="E639" s="46">
        <v>1486521.64</v>
      </c>
    </row>
    <row r="640" spans="1:5">
      <c r="A640" t="s">
        <v>1414</v>
      </c>
      <c r="B640">
        <v>4</v>
      </c>
      <c r="C640" t="s">
        <v>1415</v>
      </c>
      <c r="D640" s="46">
        <v>0</v>
      </c>
      <c r="E640" s="46">
        <v>583574.43999999994</v>
      </c>
    </row>
    <row r="641" spans="1:5">
      <c r="A641" t="s">
        <v>1416</v>
      </c>
      <c r="B641">
        <v>3</v>
      </c>
      <c r="C641" t="s">
        <v>35</v>
      </c>
      <c r="D641" s="46">
        <v>0</v>
      </c>
      <c r="E641" s="46">
        <v>2727018.45</v>
      </c>
    </row>
    <row r="642" spans="1:5">
      <c r="A642" t="s">
        <v>1417</v>
      </c>
      <c r="B642">
        <v>4</v>
      </c>
      <c r="C642" t="s">
        <v>1418</v>
      </c>
      <c r="D642" s="46">
        <v>0</v>
      </c>
      <c r="E642" s="46">
        <v>2137312.5499999998</v>
      </c>
    </row>
    <row r="643" spans="1:5">
      <c r="A643" t="s">
        <v>1419</v>
      </c>
      <c r="B643">
        <v>4</v>
      </c>
      <c r="C643" t="s">
        <v>1420</v>
      </c>
      <c r="D643" s="46">
        <v>0</v>
      </c>
      <c r="E643" s="46">
        <v>325776.84000000003</v>
      </c>
    </row>
    <row r="644" spans="1:5">
      <c r="A644" t="s">
        <v>1421</v>
      </c>
      <c r="B644">
        <v>4</v>
      </c>
      <c r="C644" t="s">
        <v>1422</v>
      </c>
      <c r="D644" s="46">
        <v>0</v>
      </c>
      <c r="E644" s="46">
        <v>263929.06</v>
      </c>
    </row>
    <row r="645" spans="1:5">
      <c r="A645" t="s">
        <v>1423</v>
      </c>
      <c r="B645">
        <v>3</v>
      </c>
      <c r="C645" t="s">
        <v>37</v>
      </c>
      <c r="D645" s="46">
        <v>0</v>
      </c>
      <c r="E645" s="46">
        <v>40698.69</v>
      </c>
    </row>
    <row r="646" spans="1:5">
      <c r="A646" t="s">
        <v>1424</v>
      </c>
      <c r="B646">
        <v>4</v>
      </c>
      <c r="C646" t="s">
        <v>1425</v>
      </c>
      <c r="D646" s="46">
        <v>0</v>
      </c>
      <c r="E646" s="46">
        <v>40698.69</v>
      </c>
    </row>
    <row r="647" spans="1:5">
      <c r="A647" t="s">
        <v>1426</v>
      </c>
      <c r="B647">
        <v>3</v>
      </c>
      <c r="C647" t="s">
        <v>1427</v>
      </c>
      <c r="D647" s="46">
        <v>0</v>
      </c>
      <c r="E647" s="46">
        <v>1650312.68</v>
      </c>
    </row>
    <row r="648" spans="1:5">
      <c r="A648" t="s">
        <v>1428</v>
      </c>
      <c r="B648">
        <v>4</v>
      </c>
      <c r="C648" t="s">
        <v>1429</v>
      </c>
      <c r="D648" s="46">
        <v>0</v>
      </c>
      <c r="E648" s="46">
        <v>1286589.22</v>
      </c>
    </row>
    <row r="649" spans="1:5">
      <c r="A649" t="s">
        <v>1430</v>
      </c>
      <c r="B649">
        <v>4</v>
      </c>
      <c r="C649" t="s">
        <v>1431</v>
      </c>
      <c r="D649" s="46">
        <v>0</v>
      </c>
      <c r="E649" s="46">
        <v>306737.34000000003</v>
      </c>
    </row>
    <row r="650" spans="1:5">
      <c r="A650" t="s">
        <v>1432</v>
      </c>
      <c r="B650">
        <v>4</v>
      </c>
      <c r="C650" t="s">
        <v>1433</v>
      </c>
      <c r="D650" s="46">
        <v>0</v>
      </c>
      <c r="E650" s="46">
        <v>56986.12</v>
      </c>
    </row>
    <row r="651" spans="1:5">
      <c r="A651" t="s">
        <v>1434</v>
      </c>
      <c r="B651">
        <v>3</v>
      </c>
      <c r="C651" t="s">
        <v>50</v>
      </c>
      <c r="D651" s="46">
        <v>0</v>
      </c>
      <c r="E651" s="46">
        <v>10905459.26</v>
      </c>
    </row>
    <row r="652" spans="1:5">
      <c r="A652" t="s">
        <v>1435</v>
      </c>
      <c r="B652">
        <v>4</v>
      </c>
      <c r="C652" t="s">
        <v>1436</v>
      </c>
      <c r="D652" s="46">
        <v>0</v>
      </c>
      <c r="E652" s="46">
        <v>9483434.7699999996</v>
      </c>
    </row>
    <row r="653" spans="1:5">
      <c r="A653" t="s">
        <v>1437</v>
      </c>
      <c r="B653">
        <v>4</v>
      </c>
      <c r="C653" t="s">
        <v>1438</v>
      </c>
      <c r="D653" s="46">
        <v>0</v>
      </c>
      <c r="E653" s="46">
        <v>976145.67</v>
      </c>
    </row>
    <row r="654" spans="1:5">
      <c r="A654" t="s">
        <v>1439</v>
      </c>
      <c r="B654">
        <v>4</v>
      </c>
      <c r="C654" t="s">
        <v>1440</v>
      </c>
      <c r="D654" s="46">
        <v>0</v>
      </c>
      <c r="E654" s="46">
        <v>445878.82</v>
      </c>
    </row>
    <row r="655" spans="1:5">
      <c r="A655" s="44" t="s">
        <v>1441</v>
      </c>
      <c r="B655" s="44">
        <v>1</v>
      </c>
      <c r="C655" s="44" t="s">
        <v>1442</v>
      </c>
      <c r="D655" s="45">
        <v>12046433.65</v>
      </c>
      <c r="E655" s="45">
        <v>0</v>
      </c>
    </row>
    <row r="656" spans="1:5">
      <c r="A656" t="s">
        <v>1443</v>
      </c>
      <c r="B656">
        <v>2</v>
      </c>
      <c r="C656" t="s">
        <v>1444</v>
      </c>
      <c r="D656" s="46">
        <v>9073629.5899999999</v>
      </c>
      <c r="E656" s="46">
        <v>0</v>
      </c>
    </row>
    <row r="657" spans="1:5">
      <c r="A657" t="s">
        <v>1445</v>
      </c>
      <c r="B657">
        <v>3</v>
      </c>
      <c r="C657" t="s">
        <v>1446</v>
      </c>
      <c r="D657" s="46">
        <v>9111071.9499999993</v>
      </c>
      <c r="E657" s="46">
        <v>0</v>
      </c>
    </row>
    <row r="658" spans="1:5">
      <c r="A658" t="s">
        <v>1447</v>
      </c>
      <c r="B658">
        <v>4</v>
      </c>
      <c r="C658" t="s">
        <v>1448</v>
      </c>
      <c r="D658" s="46">
        <v>4464916.3099999996</v>
      </c>
      <c r="E658" s="46">
        <v>0</v>
      </c>
    </row>
    <row r="659" spans="1:5">
      <c r="A659" t="s">
        <v>1449</v>
      </c>
      <c r="B659">
        <v>4</v>
      </c>
      <c r="C659" t="s">
        <v>1450</v>
      </c>
      <c r="D659" s="46">
        <v>2545300</v>
      </c>
      <c r="E659" s="46">
        <v>0</v>
      </c>
    </row>
    <row r="660" spans="1:5">
      <c r="A660" t="s">
        <v>1451</v>
      </c>
      <c r="B660">
        <v>4</v>
      </c>
      <c r="C660" t="s">
        <v>1452</v>
      </c>
      <c r="D660" s="46">
        <v>2036280.64</v>
      </c>
      <c r="E660" s="46">
        <v>0</v>
      </c>
    </row>
    <row r="661" spans="1:5">
      <c r="A661" t="s">
        <v>1453</v>
      </c>
      <c r="B661">
        <v>4</v>
      </c>
      <c r="C661" t="s">
        <v>1454</v>
      </c>
      <c r="D661" s="46">
        <v>500</v>
      </c>
      <c r="E661" s="46">
        <v>0</v>
      </c>
    </row>
    <row r="662" spans="1:5">
      <c r="A662" t="s">
        <v>1455</v>
      </c>
      <c r="B662">
        <v>4</v>
      </c>
      <c r="C662" t="s">
        <v>1456</v>
      </c>
      <c r="D662" s="46">
        <v>34075</v>
      </c>
      <c r="E662" s="46">
        <v>0</v>
      </c>
    </row>
    <row r="663" spans="1:5">
      <c r="A663" t="s">
        <v>1457</v>
      </c>
      <c r="B663">
        <v>4</v>
      </c>
      <c r="C663" t="s">
        <v>1458</v>
      </c>
      <c r="D663" s="46">
        <v>30000</v>
      </c>
      <c r="E663" s="46">
        <v>0</v>
      </c>
    </row>
    <row r="664" spans="1:5">
      <c r="A664" t="s">
        <v>1459</v>
      </c>
      <c r="B664">
        <v>3</v>
      </c>
      <c r="C664" t="s">
        <v>1460</v>
      </c>
      <c r="D664" s="46">
        <v>0</v>
      </c>
      <c r="E664" s="46">
        <v>37442.36</v>
      </c>
    </row>
    <row r="665" spans="1:5">
      <c r="A665" t="s">
        <v>1461</v>
      </c>
      <c r="B665">
        <v>4</v>
      </c>
      <c r="C665" t="s">
        <v>1462</v>
      </c>
      <c r="D665" s="46">
        <v>0</v>
      </c>
      <c r="E665" s="46">
        <v>15056.46</v>
      </c>
    </row>
    <row r="666" spans="1:5">
      <c r="A666" t="s">
        <v>1463</v>
      </c>
      <c r="B666">
        <v>4</v>
      </c>
      <c r="C666" t="s">
        <v>1464</v>
      </c>
      <c r="D666" s="46">
        <v>0.1</v>
      </c>
      <c r="E666" s="46">
        <v>0</v>
      </c>
    </row>
    <row r="667" spans="1:5">
      <c r="A667" t="s">
        <v>1465</v>
      </c>
      <c r="B667">
        <v>4</v>
      </c>
      <c r="C667" t="s">
        <v>1466</v>
      </c>
      <c r="D667" s="46">
        <v>0</v>
      </c>
      <c r="E667" s="46">
        <v>22386</v>
      </c>
    </row>
    <row r="668" spans="1:5">
      <c r="A668" t="s">
        <v>1467</v>
      </c>
      <c r="B668">
        <v>2</v>
      </c>
      <c r="C668" t="s">
        <v>1468</v>
      </c>
      <c r="D668" s="46">
        <v>2972804.06</v>
      </c>
      <c r="E668" s="46">
        <v>0</v>
      </c>
    </row>
    <row r="669" spans="1:5">
      <c r="A669" t="s">
        <v>1469</v>
      </c>
      <c r="B669">
        <v>3</v>
      </c>
      <c r="C669" t="s">
        <v>1470</v>
      </c>
      <c r="D669" s="46">
        <v>4530559.57</v>
      </c>
      <c r="E669" s="46">
        <v>0</v>
      </c>
    </row>
    <row r="670" spans="1:5">
      <c r="A670" t="s">
        <v>1471</v>
      </c>
      <c r="B670">
        <v>4</v>
      </c>
      <c r="C670" t="s">
        <v>1472</v>
      </c>
      <c r="D670" s="46">
        <v>4530559.57</v>
      </c>
      <c r="E670" s="46">
        <v>0</v>
      </c>
    </row>
    <row r="671" spans="1:5">
      <c r="A671" t="s">
        <v>1473</v>
      </c>
      <c r="B671">
        <v>3</v>
      </c>
      <c r="C671" t="s">
        <v>1474</v>
      </c>
      <c r="D671" s="46">
        <v>0</v>
      </c>
      <c r="E671" s="46">
        <v>1557755.51</v>
      </c>
    </row>
    <row r="672" spans="1:5">
      <c r="A672" t="s">
        <v>1475</v>
      </c>
      <c r="B672">
        <v>4</v>
      </c>
      <c r="C672" t="s">
        <v>1474</v>
      </c>
      <c r="D672" s="46">
        <v>0</v>
      </c>
      <c r="E672" s="46">
        <v>1557755.51</v>
      </c>
    </row>
    <row r="673" spans="1:5">
      <c r="A673" s="44" t="s">
        <v>1476</v>
      </c>
      <c r="B673" s="44">
        <v>1</v>
      </c>
      <c r="C673" s="44" t="s">
        <v>1477</v>
      </c>
      <c r="D673" s="45">
        <v>80199.16</v>
      </c>
      <c r="E673" s="45">
        <v>0</v>
      </c>
    </row>
    <row r="674" spans="1:5">
      <c r="A674" t="s">
        <v>1478</v>
      </c>
      <c r="B674">
        <v>2</v>
      </c>
      <c r="C674" t="s">
        <v>1479</v>
      </c>
      <c r="D674" s="46">
        <v>80199.16</v>
      </c>
      <c r="E674" s="46">
        <v>0</v>
      </c>
    </row>
    <row r="675" spans="1:5">
      <c r="A675" t="s">
        <v>1480</v>
      </c>
      <c r="B675">
        <v>3</v>
      </c>
      <c r="C675" t="s">
        <v>1481</v>
      </c>
      <c r="D675" s="46">
        <v>4795.82</v>
      </c>
      <c r="E675" s="46">
        <v>0</v>
      </c>
    </row>
    <row r="676" spans="1:5">
      <c r="A676" t="s">
        <v>1482</v>
      </c>
      <c r="B676">
        <v>4</v>
      </c>
      <c r="C676" t="s">
        <v>1483</v>
      </c>
      <c r="D676" s="46">
        <v>4795.82</v>
      </c>
      <c r="E676" s="46">
        <v>0</v>
      </c>
    </row>
    <row r="677" spans="1:5">
      <c r="A677" t="s">
        <v>1484</v>
      </c>
      <c r="B677">
        <v>3</v>
      </c>
      <c r="C677" t="s">
        <v>1485</v>
      </c>
      <c r="D677" s="46">
        <v>21327.94</v>
      </c>
      <c r="E677" s="46">
        <v>0</v>
      </c>
    </row>
    <row r="678" spans="1:5">
      <c r="A678" t="s">
        <v>1486</v>
      </c>
      <c r="B678">
        <v>4</v>
      </c>
      <c r="C678" t="s">
        <v>1487</v>
      </c>
      <c r="D678" s="46">
        <v>21327.94</v>
      </c>
      <c r="E678" s="46">
        <v>0</v>
      </c>
    </row>
    <row r="679" spans="1:5">
      <c r="A679" t="s">
        <v>1488</v>
      </c>
      <c r="B679">
        <v>3</v>
      </c>
      <c r="C679" t="s">
        <v>1489</v>
      </c>
      <c r="D679" s="46">
        <v>48546.05</v>
      </c>
      <c r="E679" s="46">
        <v>0</v>
      </c>
    </row>
    <row r="680" spans="1:5">
      <c r="A680" t="s">
        <v>1490</v>
      </c>
      <c r="B680">
        <v>4</v>
      </c>
      <c r="C680" t="s">
        <v>1489</v>
      </c>
      <c r="D680" s="46">
        <v>163.18</v>
      </c>
      <c r="E680" s="46">
        <v>0</v>
      </c>
    </row>
    <row r="681" spans="1:5">
      <c r="A681" t="s">
        <v>1491</v>
      </c>
      <c r="B681">
        <v>4</v>
      </c>
      <c r="C681" t="s">
        <v>1492</v>
      </c>
      <c r="D681" s="46">
        <v>48382.87</v>
      </c>
      <c r="E681" s="46">
        <v>0</v>
      </c>
    </row>
    <row r="682" spans="1:5">
      <c r="A682" t="s">
        <v>1493</v>
      </c>
      <c r="B682">
        <v>3</v>
      </c>
      <c r="C682" t="s">
        <v>1494</v>
      </c>
      <c r="D682" s="46">
        <v>2725.27</v>
      </c>
      <c r="E682" s="46">
        <v>0</v>
      </c>
    </row>
    <row r="683" spans="1:5">
      <c r="A683" t="s">
        <v>1495</v>
      </c>
      <c r="B683">
        <v>4</v>
      </c>
      <c r="C683" t="s">
        <v>1494</v>
      </c>
      <c r="D683" s="46">
        <v>2725.27</v>
      </c>
      <c r="E683" s="46">
        <v>0</v>
      </c>
    </row>
    <row r="684" spans="1:5">
      <c r="A684" t="s">
        <v>1496</v>
      </c>
      <c r="B684">
        <v>3</v>
      </c>
      <c r="C684" t="s">
        <v>1497</v>
      </c>
      <c r="D684" s="46">
        <v>2804.08</v>
      </c>
      <c r="E684" s="46">
        <v>0</v>
      </c>
    </row>
    <row r="685" spans="1:5">
      <c r="A685" t="s">
        <v>1498</v>
      </c>
      <c r="B685">
        <v>4</v>
      </c>
      <c r="C685" t="s">
        <v>1497</v>
      </c>
      <c r="D685" s="46">
        <v>2804.08</v>
      </c>
      <c r="E685" s="46">
        <v>0</v>
      </c>
    </row>
    <row r="686" spans="1:5">
      <c r="A686" s="44" t="s">
        <v>1499</v>
      </c>
      <c r="B686" s="44">
        <v>1</v>
      </c>
      <c r="C686" s="44" t="s">
        <v>1500</v>
      </c>
      <c r="D686" s="45">
        <v>3493997</v>
      </c>
      <c r="E686" s="45">
        <v>0</v>
      </c>
    </row>
    <row r="687" spans="1:5">
      <c r="A687" t="s">
        <v>1501</v>
      </c>
      <c r="B687">
        <v>2</v>
      </c>
      <c r="C687" t="s">
        <v>1502</v>
      </c>
      <c r="D687" s="46">
        <v>3598051.23</v>
      </c>
      <c r="E687" s="46">
        <v>0</v>
      </c>
    </row>
    <row r="688" spans="1:5">
      <c r="A688" t="s">
        <v>1503</v>
      </c>
      <c r="B688">
        <v>3</v>
      </c>
      <c r="C688" t="s">
        <v>1502</v>
      </c>
      <c r="D688" s="46">
        <v>3598051.23</v>
      </c>
      <c r="E688" s="46">
        <v>0</v>
      </c>
    </row>
    <row r="689" spans="1:5">
      <c r="A689" t="s">
        <v>1504</v>
      </c>
      <c r="B689">
        <v>4</v>
      </c>
      <c r="C689" t="s">
        <v>1502</v>
      </c>
      <c r="D689" s="46">
        <v>3552231.62</v>
      </c>
      <c r="E689" s="46">
        <v>0</v>
      </c>
    </row>
    <row r="690" spans="1:5">
      <c r="A690" t="s">
        <v>1505</v>
      </c>
      <c r="B690">
        <v>4</v>
      </c>
      <c r="C690" t="s">
        <v>1506</v>
      </c>
      <c r="D690" s="46">
        <v>45819.61</v>
      </c>
      <c r="E690" s="46">
        <v>0</v>
      </c>
    </row>
    <row r="691" spans="1:5">
      <c r="A691" t="s">
        <v>1507</v>
      </c>
      <c r="B691">
        <v>2</v>
      </c>
      <c r="C691" t="s">
        <v>1508</v>
      </c>
      <c r="D691" s="46">
        <v>97630.8</v>
      </c>
      <c r="E691" s="46">
        <v>0</v>
      </c>
    </row>
    <row r="692" spans="1:5">
      <c r="A692" t="s">
        <v>1509</v>
      </c>
      <c r="B692">
        <v>3</v>
      </c>
      <c r="C692" t="s">
        <v>1510</v>
      </c>
      <c r="D692" s="46">
        <v>97630.8</v>
      </c>
      <c r="E692" s="46">
        <v>0</v>
      </c>
    </row>
    <row r="693" spans="1:5">
      <c r="A693" t="s">
        <v>1511</v>
      </c>
      <c r="B693">
        <v>4</v>
      </c>
      <c r="C693" t="s">
        <v>1512</v>
      </c>
      <c r="D693" s="46">
        <v>0</v>
      </c>
      <c r="E693" s="46">
        <v>0</v>
      </c>
    </row>
    <row r="694" spans="1:5">
      <c r="A694" t="s">
        <v>1513</v>
      </c>
      <c r="B694">
        <v>4</v>
      </c>
      <c r="C694" t="s">
        <v>1514</v>
      </c>
      <c r="D694" s="46">
        <v>97630.8</v>
      </c>
      <c r="E694" s="46">
        <v>0</v>
      </c>
    </row>
    <row r="695" spans="1:5">
      <c r="A695" t="s">
        <v>1515</v>
      </c>
      <c r="B695">
        <v>2</v>
      </c>
      <c r="C695" t="s">
        <v>1516</v>
      </c>
      <c r="D695" s="46">
        <v>0</v>
      </c>
      <c r="E695" s="46">
        <v>0</v>
      </c>
    </row>
    <row r="696" spans="1:5">
      <c r="A696" t="s">
        <v>1517</v>
      </c>
      <c r="B696">
        <v>3</v>
      </c>
      <c r="C696" t="s">
        <v>1516</v>
      </c>
      <c r="D696" s="46">
        <v>0</v>
      </c>
      <c r="E696" s="46">
        <v>0</v>
      </c>
    </row>
    <row r="697" spans="1:5">
      <c r="A697" t="s">
        <v>1518</v>
      </c>
      <c r="B697">
        <v>4</v>
      </c>
      <c r="C697" t="s">
        <v>1516</v>
      </c>
      <c r="D697" s="46">
        <v>0</v>
      </c>
      <c r="E697" s="46">
        <v>0</v>
      </c>
    </row>
    <row r="698" spans="1:5">
      <c r="A698" t="s">
        <v>1519</v>
      </c>
      <c r="B698">
        <v>2</v>
      </c>
      <c r="C698" t="s">
        <v>1520</v>
      </c>
      <c r="D698" s="46">
        <v>0</v>
      </c>
      <c r="E698" s="46">
        <v>201685.03</v>
      </c>
    </row>
    <row r="699" spans="1:5">
      <c r="A699" t="s">
        <v>1521</v>
      </c>
      <c r="B699">
        <v>3</v>
      </c>
      <c r="C699" t="s">
        <v>1522</v>
      </c>
      <c r="D699" s="46">
        <v>0</v>
      </c>
      <c r="E699" s="46">
        <v>201685.03</v>
      </c>
    </row>
    <row r="700" spans="1:5">
      <c r="A700" t="s">
        <v>1523</v>
      </c>
      <c r="B700">
        <v>4</v>
      </c>
      <c r="C700" t="s">
        <v>1524</v>
      </c>
      <c r="D700" s="46">
        <v>0</v>
      </c>
      <c r="E700" s="46">
        <v>201685.03</v>
      </c>
    </row>
    <row r="701" spans="1:5">
      <c r="A701" s="44" t="s">
        <v>1525</v>
      </c>
      <c r="B701" s="44">
        <v>1</v>
      </c>
      <c r="C701" s="44" t="s">
        <v>1526</v>
      </c>
      <c r="D701" s="45">
        <v>0</v>
      </c>
      <c r="E701" s="45">
        <v>0</v>
      </c>
    </row>
    <row r="702" spans="1:5">
      <c r="A702" t="s">
        <v>1527</v>
      </c>
      <c r="B702">
        <v>2</v>
      </c>
      <c r="C702" t="s">
        <v>1528</v>
      </c>
      <c r="D702" s="46">
        <v>0</v>
      </c>
      <c r="E702" s="46">
        <v>0</v>
      </c>
    </row>
    <row r="703" spans="1:5">
      <c r="A703" t="s">
        <v>1529</v>
      </c>
      <c r="B703">
        <v>3</v>
      </c>
      <c r="C703" t="s">
        <v>1528</v>
      </c>
      <c r="D703" s="46">
        <v>0</v>
      </c>
      <c r="E703" s="46">
        <v>0</v>
      </c>
    </row>
    <row r="704" spans="1:5">
      <c r="A704" t="s">
        <v>1530</v>
      </c>
      <c r="B704">
        <v>4</v>
      </c>
      <c r="C704" t="s">
        <v>1528</v>
      </c>
      <c r="D704" s="46">
        <v>0</v>
      </c>
      <c r="E704" s="46">
        <v>0</v>
      </c>
    </row>
    <row r="705" spans="1:5">
      <c r="A705" s="44" t="s">
        <v>1531</v>
      </c>
      <c r="B705" s="44">
        <v>1</v>
      </c>
      <c r="C705" s="44" t="s">
        <v>1532</v>
      </c>
      <c r="D705" s="45">
        <v>196569.16</v>
      </c>
      <c r="E705" s="45">
        <v>0</v>
      </c>
    </row>
    <row r="706" spans="1:5">
      <c r="A706" t="s">
        <v>1533</v>
      </c>
      <c r="B706">
        <v>2</v>
      </c>
      <c r="C706" t="s">
        <v>1534</v>
      </c>
      <c r="D706" s="46">
        <v>57768.9</v>
      </c>
      <c r="E706" s="46">
        <v>0</v>
      </c>
    </row>
    <row r="707" spans="1:5">
      <c r="A707" t="s">
        <v>1535</v>
      </c>
      <c r="B707">
        <v>3</v>
      </c>
      <c r="C707" t="s">
        <v>1534</v>
      </c>
      <c r="D707" s="46">
        <v>57768.9</v>
      </c>
      <c r="E707" s="46">
        <v>0</v>
      </c>
    </row>
    <row r="708" spans="1:5">
      <c r="A708" t="s">
        <v>1536</v>
      </c>
      <c r="B708">
        <v>4</v>
      </c>
      <c r="C708" t="s">
        <v>1534</v>
      </c>
      <c r="D708" s="46">
        <v>57768.9</v>
      </c>
      <c r="E708" s="46">
        <v>0</v>
      </c>
    </row>
    <row r="709" spans="1:5">
      <c r="A709" t="s">
        <v>1537</v>
      </c>
      <c r="B709">
        <v>2</v>
      </c>
      <c r="C709" t="s">
        <v>1538</v>
      </c>
      <c r="D709" s="46">
        <v>30296.959999999999</v>
      </c>
      <c r="E709" s="46">
        <v>0</v>
      </c>
    </row>
    <row r="710" spans="1:5">
      <c r="A710" t="s">
        <v>1539</v>
      </c>
      <c r="B710">
        <v>3</v>
      </c>
      <c r="C710" t="s">
        <v>1540</v>
      </c>
      <c r="D710" s="46">
        <v>29796.959999999999</v>
      </c>
      <c r="E710" s="46">
        <v>0</v>
      </c>
    </row>
    <row r="711" spans="1:5">
      <c r="A711" t="s">
        <v>1541</v>
      </c>
      <c r="B711">
        <v>4</v>
      </c>
      <c r="C711" t="s">
        <v>1540</v>
      </c>
      <c r="D711" s="46">
        <v>29796.959999999999</v>
      </c>
      <c r="E711" s="46">
        <v>0</v>
      </c>
    </row>
    <row r="712" spans="1:5">
      <c r="A712" t="s">
        <v>1542</v>
      </c>
      <c r="B712">
        <v>3</v>
      </c>
      <c r="C712" t="s">
        <v>1543</v>
      </c>
      <c r="D712" s="46">
        <v>500</v>
      </c>
      <c r="E712" s="46">
        <v>0</v>
      </c>
    </row>
    <row r="713" spans="1:5">
      <c r="A713" t="s">
        <v>1544</v>
      </c>
      <c r="B713">
        <v>4</v>
      </c>
      <c r="C713" t="s">
        <v>1543</v>
      </c>
      <c r="D713" s="46">
        <v>500</v>
      </c>
      <c r="E713" s="46">
        <v>0</v>
      </c>
    </row>
    <row r="714" spans="1:5">
      <c r="A714" t="s">
        <v>1545</v>
      </c>
      <c r="B714">
        <v>2</v>
      </c>
      <c r="C714" t="s">
        <v>1546</v>
      </c>
      <c r="D714" s="46">
        <v>2288.04</v>
      </c>
      <c r="E714" s="46">
        <v>0</v>
      </c>
    </row>
    <row r="715" spans="1:5">
      <c r="A715" t="s">
        <v>1547</v>
      </c>
      <c r="B715">
        <v>3</v>
      </c>
      <c r="C715" t="s">
        <v>1548</v>
      </c>
      <c r="D715" s="46">
        <v>2288.04</v>
      </c>
      <c r="E715" s="46">
        <v>0</v>
      </c>
    </row>
    <row r="716" spans="1:5">
      <c r="A716" t="s">
        <v>1549</v>
      </c>
      <c r="B716">
        <v>4</v>
      </c>
      <c r="C716" t="s">
        <v>1550</v>
      </c>
      <c r="D716" s="46">
        <v>2288.04</v>
      </c>
      <c r="E716" s="46">
        <v>0</v>
      </c>
    </row>
    <row r="717" spans="1:5">
      <c r="A717" t="s">
        <v>1551</v>
      </c>
      <c r="B717">
        <v>2</v>
      </c>
      <c r="C717" t="s">
        <v>1552</v>
      </c>
      <c r="D717" s="46">
        <v>106215.26</v>
      </c>
      <c r="E717" s="46">
        <v>0</v>
      </c>
    </row>
    <row r="718" spans="1:5">
      <c r="A718" t="s">
        <v>1553</v>
      </c>
      <c r="B718">
        <v>3</v>
      </c>
      <c r="C718" t="s">
        <v>1554</v>
      </c>
      <c r="D718" s="46">
        <v>106215.26</v>
      </c>
      <c r="E718" s="46">
        <v>0</v>
      </c>
    </row>
    <row r="719" spans="1:5">
      <c r="A719" t="s">
        <v>1555</v>
      </c>
      <c r="B719">
        <v>4</v>
      </c>
      <c r="C719" t="s">
        <v>1554</v>
      </c>
      <c r="D719" s="46">
        <v>106215.26</v>
      </c>
      <c r="E719" s="46">
        <v>0</v>
      </c>
    </row>
    <row r="720" spans="1:5">
      <c r="A720" s="44" t="s">
        <v>1556</v>
      </c>
      <c r="B720" s="44">
        <v>1</v>
      </c>
      <c r="C720" s="44" t="s">
        <v>1557</v>
      </c>
      <c r="D720" s="45">
        <v>11022</v>
      </c>
      <c r="E720" s="45">
        <v>0</v>
      </c>
    </row>
    <row r="721" spans="1:5">
      <c r="A721" t="s">
        <v>1558</v>
      </c>
      <c r="B721">
        <v>2</v>
      </c>
      <c r="C721" t="s">
        <v>1559</v>
      </c>
      <c r="D721" s="46">
        <v>11000</v>
      </c>
      <c r="E721" s="46">
        <v>0</v>
      </c>
    </row>
    <row r="722" spans="1:5">
      <c r="A722" t="s">
        <v>1560</v>
      </c>
      <c r="B722">
        <v>3</v>
      </c>
      <c r="C722" t="s">
        <v>1561</v>
      </c>
      <c r="D722" s="46">
        <v>11000</v>
      </c>
      <c r="E722" s="46">
        <v>0</v>
      </c>
    </row>
    <row r="723" spans="1:5">
      <c r="A723" t="s">
        <v>1562</v>
      </c>
      <c r="B723">
        <v>4</v>
      </c>
      <c r="C723" t="s">
        <v>1563</v>
      </c>
      <c r="D723" s="46">
        <v>0</v>
      </c>
      <c r="E723" s="46">
        <v>0</v>
      </c>
    </row>
    <row r="724" spans="1:5">
      <c r="A724" t="s">
        <v>1564</v>
      </c>
      <c r="B724">
        <v>4</v>
      </c>
      <c r="C724" t="s">
        <v>1565</v>
      </c>
      <c r="D724" s="46">
        <v>1000</v>
      </c>
      <c r="E724" s="46">
        <v>0</v>
      </c>
    </row>
    <row r="725" spans="1:5">
      <c r="A725" t="s">
        <v>1566</v>
      </c>
      <c r="B725">
        <v>4</v>
      </c>
      <c r="C725" t="s">
        <v>1567</v>
      </c>
      <c r="D725" s="46">
        <v>0</v>
      </c>
      <c r="E725" s="46">
        <v>0</v>
      </c>
    </row>
    <row r="726" spans="1:5">
      <c r="A726" t="s">
        <v>1568</v>
      </c>
      <c r="B726">
        <v>4</v>
      </c>
      <c r="C726" t="s">
        <v>1569</v>
      </c>
      <c r="D726" s="46">
        <v>1000</v>
      </c>
      <c r="E726" s="46">
        <v>0</v>
      </c>
    </row>
    <row r="727" spans="1:5">
      <c r="A727" t="s">
        <v>1570</v>
      </c>
      <c r="B727">
        <v>4</v>
      </c>
      <c r="C727" t="s">
        <v>1571</v>
      </c>
      <c r="D727" s="46">
        <v>1000</v>
      </c>
      <c r="E727" s="46">
        <v>0</v>
      </c>
    </row>
    <row r="728" spans="1:5">
      <c r="A728" t="s">
        <v>1572</v>
      </c>
      <c r="B728">
        <v>4</v>
      </c>
      <c r="C728" t="s">
        <v>1573</v>
      </c>
      <c r="D728" s="46">
        <v>1000</v>
      </c>
      <c r="E728" s="46">
        <v>0</v>
      </c>
    </row>
    <row r="729" spans="1:5">
      <c r="A729" t="s">
        <v>1574</v>
      </c>
      <c r="B729">
        <v>4</v>
      </c>
      <c r="C729" t="s">
        <v>1575</v>
      </c>
      <c r="D729" s="46">
        <v>1000</v>
      </c>
      <c r="E729" s="46">
        <v>0</v>
      </c>
    </row>
    <row r="730" spans="1:5">
      <c r="A730" t="s">
        <v>1576</v>
      </c>
      <c r="B730">
        <v>4</v>
      </c>
      <c r="C730" t="s">
        <v>1577</v>
      </c>
      <c r="D730" s="46">
        <v>1000</v>
      </c>
      <c r="E730" s="46">
        <v>0</v>
      </c>
    </row>
    <row r="731" spans="1:5">
      <c r="A731" t="s">
        <v>1578</v>
      </c>
      <c r="B731">
        <v>4</v>
      </c>
      <c r="C731" t="s">
        <v>1579</v>
      </c>
      <c r="D731" s="46">
        <v>1000</v>
      </c>
      <c r="E731" s="46">
        <v>0</v>
      </c>
    </row>
    <row r="732" spans="1:5">
      <c r="A732" t="s">
        <v>1580</v>
      </c>
      <c r="B732">
        <v>4</v>
      </c>
      <c r="C732" t="s">
        <v>1581</v>
      </c>
      <c r="D732" s="46">
        <v>1000</v>
      </c>
      <c r="E732" s="46">
        <v>0</v>
      </c>
    </row>
    <row r="733" spans="1:5">
      <c r="A733" t="s">
        <v>1582</v>
      </c>
      <c r="B733">
        <v>4</v>
      </c>
      <c r="C733" t="s">
        <v>1583</v>
      </c>
      <c r="D733" s="46">
        <v>1000</v>
      </c>
      <c r="E733" s="46">
        <v>0</v>
      </c>
    </row>
    <row r="734" spans="1:5">
      <c r="A734" t="s">
        <v>1584</v>
      </c>
      <c r="B734">
        <v>4</v>
      </c>
      <c r="C734" t="s">
        <v>1585</v>
      </c>
      <c r="D734" s="46">
        <v>0</v>
      </c>
      <c r="E734" s="46">
        <v>0</v>
      </c>
    </row>
    <row r="735" spans="1:5">
      <c r="A735" t="s">
        <v>1586</v>
      </c>
      <c r="B735">
        <v>4</v>
      </c>
      <c r="C735" t="s">
        <v>1587</v>
      </c>
      <c r="D735" s="46">
        <v>1000</v>
      </c>
      <c r="E735" s="46">
        <v>0</v>
      </c>
    </row>
    <row r="736" spans="1:5">
      <c r="A736" t="s">
        <v>1588</v>
      </c>
      <c r="B736">
        <v>4</v>
      </c>
      <c r="C736" t="s">
        <v>1589</v>
      </c>
      <c r="D736" s="46">
        <v>0</v>
      </c>
      <c r="E736" s="46">
        <v>0</v>
      </c>
    </row>
    <row r="737" spans="1:5">
      <c r="A737" t="s">
        <v>1590</v>
      </c>
      <c r="B737">
        <v>4</v>
      </c>
      <c r="C737" t="s">
        <v>1591</v>
      </c>
      <c r="D737" s="46">
        <v>1000</v>
      </c>
      <c r="E737" s="46">
        <v>0</v>
      </c>
    </row>
    <row r="738" spans="1:5">
      <c r="A738" t="s">
        <v>1592</v>
      </c>
      <c r="B738">
        <v>4</v>
      </c>
      <c r="C738" t="s">
        <v>1593</v>
      </c>
      <c r="D738" s="46">
        <v>0</v>
      </c>
      <c r="E738" s="46">
        <v>0</v>
      </c>
    </row>
    <row r="739" spans="1:5">
      <c r="A739" t="s">
        <v>1594</v>
      </c>
      <c r="B739">
        <v>2</v>
      </c>
      <c r="C739" t="s">
        <v>1595</v>
      </c>
      <c r="D739" s="46">
        <v>0</v>
      </c>
      <c r="E739" s="46">
        <v>0</v>
      </c>
    </row>
    <row r="740" spans="1:5">
      <c r="A740" t="s">
        <v>1596</v>
      </c>
      <c r="B740">
        <v>3</v>
      </c>
      <c r="C740" t="s">
        <v>1595</v>
      </c>
      <c r="D740" s="46">
        <v>0</v>
      </c>
      <c r="E740" s="46">
        <v>0</v>
      </c>
    </row>
    <row r="741" spans="1:5">
      <c r="A741" t="s">
        <v>1597</v>
      </c>
      <c r="B741">
        <v>4</v>
      </c>
      <c r="C741" t="s">
        <v>1598</v>
      </c>
      <c r="D741" s="46">
        <v>0</v>
      </c>
      <c r="E741" s="46">
        <v>0</v>
      </c>
    </row>
    <row r="742" spans="1:5">
      <c r="A742" t="s">
        <v>1599</v>
      </c>
      <c r="B742">
        <v>4</v>
      </c>
      <c r="C742" t="s">
        <v>1600</v>
      </c>
      <c r="D742" s="46">
        <v>0</v>
      </c>
      <c r="E742" s="46">
        <v>0</v>
      </c>
    </row>
    <row r="743" spans="1:5">
      <c r="A743" t="s">
        <v>1601</v>
      </c>
      <c r="B743">
        <v>4</v>
      </c>
      <c r="C743" t="s">
        <v>1602</v>
      </c>
      <c r="D743" s="46">
        <v>0</v>
      </c>
      <c r="E743" s="46">
        <v>0</v>
      </c>
    </row>
    <row r="744" spans="1:5">
      <c r="A744" t="s">
        <v>1603</v>
      </c>
      <c r="B744">
        <v>2</v>
      </c>
      <c r="C744" t="s">
        <v>1604</v>
      </c>
      <c r="D744" s="46">
        <v>22</v>
      </c>
      <c r="E744" s="46">
        <v>0</v>
      </c>
    </row>
    <row r="745" spans="1:5">
      <c r="A745" t="s">
        <v>1605</v>
      </c>
      <c r="B745">
        <v>3</v>
      </c>
      <c r="C745" t="s">
        <v>1606</v>
      </c>
      <c r="D745" s="46">
        <v>0</v>
      </c>
      <c r="E745" s="46">
        <v>0</v>
      </c>
    </row>
    <row r="746" spans="1:5">
      <c r="A746" t="s">
        <v>1607</v>
      </c>
      <c r="B746">
        <v>4</v>
      </c>
      <c r="C746" t="s">
        <v>1608</v>
      </c>
      <c r="D746" s="46">
        <v>0</v>
      </c>
      <c r="E746" s="46">
        <v>0</v>
      </c>
    </row>
    <row r="747" spans="1:5">
      <c r="A747" t="s">
        <v>1609</v>
      </c>
      <c r="B747">
        <v>4</v>
      </c>
      <c r="C747" t="s">
        <v>1610</v>
      </c>
      <c r="D747" s="46">
        <v>0</v>
      </c>
      <c r="E747" s="46">
        <v>0</v>
      </c>
    </row>
    <row r="748" spans="1:5">
      <c r="A748" t="s">
        <v>1611</v>
      </c>
      <c r="B748">
        <v>4</v>
      </c>
      <c r="C748" t="s">
        <v>1610</v>
      </c>
      <c r="D748" s="46">
        <v>0</v>
      </c>
      <c r="E748" s="46">
        <v>0</v>
      </c>
    </row>
    <row r="749" spans="1:5">
      <c r="A749" t="s">
        <v>1612</v>
      </c>
      <c r="B749">
        <v>3</v>
      </c>
      <c r="C749" t="s">
        <v>1613</v>
      </c>
      <c r="D749" s="46">
        <v>22</v>
      </c>
      <c r="E749" s="46">
        <v>0</v>
      </c>
    </row>
    <row r="750" spans="1:5">
      <c r="A750" t="s">
        <v>1614</v>
      </c>
      <c r="B750">
        <v>4</v>
      </c>
      <c r="C750" t="s">
        <v>1615</v>
      </c>
      <c r="D750" s="46">
        <v>0</v>
      </c>
      <c r="E750" s="46">
        <v>0</v>
      </c>
    </row>
    <row r="751" spans="1:5">
      <c r="A751" t="s">
        <v>1616</v>
      </c>
      <c r="B751">
        <v>4</v>
      </c>
      <c r="C751" t="s">
        <v>1610</v>
      </c>
      <c r="D751" s="46">
        <v>0</v>
      </c>
      <c r="E751" s="46">
        <v>0</v>
      </c>
    </row>
    <row r="752" spans="1:5">
      <c r="A752" t="s">
        <v>1617</v>
      </c>
      <c r="B752">
        <v>4</v>
      </c>
      <c r="C752" t="s">
        <v>1610</v>
      </c>
      <c r="D752" s="46">
        <v>0</v>
      </c>
      <c r="E752" s="46">
        <v>0</v>
      </c>
    </row>
    <row r="753" spans="1:5">
      <c r="A753" t="s">
        <v>1618</v>
      </c>
      <c r="B753">
        <v>4</v>
      </c>
      <c r="C753" t="s">
        <v>1610</v>
      </c>
      <c r="D753" s="46">
        <v>0</v>
      </c>
      <c r="E753" s="46">
        <v>0</v>
      </c>
    </row>
    <row r="754" spans="1:5">
      <c r="A754" t="s">
        <v>1619</v>
      </c>
      <c r="B754">
        <v>4</v>
      </c>
      <c r="C754" t="s">
        <v>1610</v>
      </c>
      <c r="D754" s="46">
        <v>0</v>
      </c>
      <c r="E754" s="46">
        <v>0</v>
      </c>
    </row>
    <row r="755" spans="1:5">
      <c r="A755" t="s">
        <v>1620</v>
      </c>
      <c r="B755">
        <v>4</v>
      </c>
      <c r="C755" t="s">
        <v>1610</v>
      </c>
      <c r="D755" s="46">
        <v>0</v>
      </c>
      <c r="E755" s="46">
        <v>0</v>
      </c>
    </row>
    <row r="756" spans="1:5">
      <c r="A756" t="s">
        <v>1621</v>
      </c>
      <c r="B756">
        <v>4</v>
      </c>
      <c r="C756" t="s">
        <v>1610</v>
      </c>
      <c r="D756" s="46">
        <v>0</v>
      </c>
      <c r="E756" s="46">
        <v>0</v>
      </c>
    </row>
    <row r="757" spans="1:5">
      <c r="A757" t="s">
        <v>1622</v>
      </c>
      <c r="B757">
        <v>4</v>
      </c>
      <c r="C757" t="s">
        <v>1610</v>
      </c>
      <c r="D757" s="46">
        <v>0</v>
      </c>
      <c r="E757" s="46">
        <v>0</v>
      </c>
    </row>
    <row r="758" spans="1:5">
      <c r="A758" t="s">
        <v>1623</v>
      </c>
      <c r="B758">
        <v>4</v>
      </c>
      <c r="C758" t="s">
        <v>1610</v>
      </c>
      <c r="D758" s="46">
        <v>0</v>
      </c>
      <c r="E758" s="46">
        <v>0</v>
      </c>
    </row>
    <row r="759" spans="1:5">
      <c r="A759" t="s">
        <v>1624</v>
      </c>
      <c r="B759">
        <v>4</v>
      </c>
      <c r="C759" t="s">
        <v>1610</v>
      </c>
      <c r="D759" s="46">
        <v>0</v>
      </c>
      <c r="E759" s="46">
        <v>0</v>
      </c>
    </row>
    <row r="760" spans="1:5">
      <c r="A760" t="s">
        <v>1625</v>
      </c>
      <c r="B760">
        <v>4</v>
      </c>
      <c r="C760" t="s">
        <v>1610</v>
      </c>
      <c r="D760" s="46">
        <v>0</v>
      </c>
      <c r="E760" s="46">
        <v>0</v>
      </c>
    </row>
    <row r="761" spans="1:5">
      <c r="A761" t="s">
        <v>1626</v>
      </c>
      <c r="B761">
        <v>4</v>
      </c>
      <c r="C761" t="s">
        <v>1610</v>
      </c>
      <c r="D761" s="46">
        <v>0</v>
      </c>
      <c r="E761" s="46">
        <v>0</v>
      </c>
    </row>
    <row r="762" spans="1:5">
      <c r="A762" t="s">
        <v>1627</v>
      </c>
      <c r="B762">
        <v>4</v>
      </c>
      <c r="C762" t="s">
        <v>1610</v>
      </c>
      <c r="D762" s="46">
        <v>0</v>
      </c>
      <c r="E762" s="46">
        <v>0</v>
      </c>
    </row>
    <row r="763" spans="1:5">
      <c r="A763" t="s">
        <v>1628</v>
      </c>
      <c r="B763">
        <v>4</v>
      </c>
      <c r="C763" t="s">
        <v>1610</v>
      </c>
      <c r="D763" s="46">
        <v>0</v>
      </c>
      <c r="E763" s="46">
        <v>0</v>
      </c>
    </row>
    <row r="764" spans="1:5">
      <c r="A764" t="s">
        <v>1629</v>
      </c>
      <c r="B764">
        <v>4</v>
      </c>
      <c r="C764" t="s">
        <v>1610</v>
      </c>
      <c r="D764" s="46">
        <v>0</v>
      </c>
      <c r="E764" s="46">
        <v>0</v>
      </c>
    </row>
    <row r="765" spans="1:5">
      <c r="A765" t="s">
        <v>1630</v>
      </c>
      <c r="B765">
        <v>4</v>
      </c>
      <c r="C765" t="s">
        <v>1610</v>
      </c>
      <c r="D765" s="46">
        <v>0</v>
      </c>
      <c r="E765" s="46">
        <v>0</v>
      </c>
    </row>
    <row r="766" spans="1:5">
      <c r="A766" t="s">
        <v>1631</v>
      </c>
      <c r="B766">
        <v>4</v>
      </c>
      <c r="C766" t="s">
        <v>1610</v>
      </c>
      <c r="D766" s="46">
        <v>0</v>
      </c>
      <c r="E766" s="46">
        <v>0</v>
      </c>
    </row>
    <row r="767" spans="1:5">
      <c r="A767" t="s">
        <v>1632</v>
      </c>
      <c r="B767">
        <v>4</v>
      </c>
      <c r="C767" t="s">
        <v>1610</v>
      </c>
      <c r="D767" s="46">
        <v>0</v>
      </c>
      <c r="E767" s="46">
        <v>0</v>
      </c>
    </row>
    <row r="768" spans="1:5">
      <c r="A768" t="s">
        <v>1633</v>
      </c>
      <c r="B768">
        <v>4</v>
      </c>
      <c r="C768" t="s">
        <v>1610</v>
      </c>
      <c r="D768" s="46">
        <v>0</v>
      </c>
      <c r="E768" s="46">
        <v>0</v>
      </c>
    </row>
    <row r="769" spans="1:5">
      <c r="A769" t="s">
        <v>1634</v>
      </c>
      <c r="B769">
        <v>4</v>
      </c>
      <c r="C769" t="s">
        <v>1610</v>
      </c>
      <c r="D769" s="46">
        <v>0</v>
      </c>
      <c r="E769" s="46">
        <v>0</v>
      </c>
    </row>
    <row r="770" spans="1:5">
      <c r="A770" t="s">
        <v>1635</v>
      </c>
      <c r="B770">
        <v>4</v>
      </c>
      <c r="C770" t="s">
        <v>1610</v>
      </c>
      <c r="D770" s="46">
        <v>0</v>
      </c>
      <c r="E770" s="46">
        <v>0</v>
      </c>
    </row>
    <row r="771" spans="1:5">
      <c r="A771" t="s">
        <v>1636</v>
      </c>
      <c r="B771">
        <v>4</v>
      </c>
      <c r="C771" t="s">
        <v>1610</v>
      </c>
      <c r="D771" s="46">
        <v>0</v>
      </c>
      <c r="E771" s="46">
        <v>0</v>
      </c>
    </row>
    <row r="772" spans="1:5">
      <c r="A772" t="s">
        <v>1637</v>
      </c>
      <c r="B772">
        <v>4</v>
      </c>
      <c r="C772" t="s">
        <v>1610</v>
      </c>
      <c r="D772" s="46">
        <v>0</v>
      </c>
      <c r="E772" s="46">
        <v>0</v>
      </c>
    </row>
    <row r="773" spans="1:5">
      <c r="A773" t="s">
        <v>1638</v>
      </c>
      <c r="B773">
        <v>4</v>
      </c>
      <c r="C773" t="s">
        <v>1610</v>
      </c>
      <c r="D773" s="46">
        <v>0</v>
      </c>
      <c r="E773" s="46">
        <v>0</v>
      </c>
    </row>
    <row r="774" spans="1:5">
      <c r="A774" t="s">
        <v>1639</v>
      </c>
      <c r="B774">
        <v>4</v>
      </c>
      <c r="C774" t="s">
        <v>1610</v>
      </c>
      <c r="D774" s="46">
        <v>0</v>
      </c>
      <c r="E774" s="46">
        <v>0</v>
      </c>
    </row>
    <row r="775" spans="1:5">
      <c r="A775" t="s">
        <v>1640</v>
      </c>
      <c r="B775">
        <v>4</v>
      </c>
      <c r="C775" t="s">
        <v>1610</v>
      </c>
      <c r="D775" s="46">
        <v>0</v>
      </c>
      <c r="E775" s="46">
        <v>0</v>
      </c>
    </row>
    <row r="776" spans="1:5">
      <c r="A776" t="s">
        <v>1641</v>
      </c>
      <c r="B776">
        <v>4</v>
      </c>
      <c r="C776" t="s">
        <v>1610</v>
      </c>
      <c r="D776" s="46">
        <v>0</v>
      </c>
      <c r="E776" s="46">
        <v>0</v>
      </c>
    </row>
    <row r="777" spans="1:5">
      <c r="A777" t="s">
        <v>1642</v>
      </c>
      <c r="B777">
        <v>4</v>
      </c>
      <c r="C777" t="s">
        <v>1610</v>
      </c>
      <c r="D777" s="46">
        <v>0</v>
      </c>
      <c r="E777" s="46">
        <v>0</v>
      </c>
    </row>
    <row r="778" spans="1:5">
      <c r="A778" t="s">
        <v>1643</v>
      </c>
      <c r="B778">
        <v>4</v>
      </c>
      <c r="C778" t="s">
        <v>1610</v>
      </c>
      <c r="D778" s="46">
        <v>0</v>
      </c>
      <c r="E778" s="46">
        <v>0</v>
      </c>
    </row>
    <row r="779" spans="1:5">
      <c r="A779" t="s">
        <v>1644</v>
      </c>
      <c r="B779">
        <v>4</v>
      </c>
      <c r="C779" t="s">
        <v>1610</v>
      </c>
      <c r="D779" s="46">
        <v>0</v>
      </c>
      <c r="E779" s="46">
        <v>0</v>
      </c>
    </row>
    <row r="780" spans="1:5">
      <c r="A780" t="s">
        <v>1645</v>
      </c>
      <c r="B780">
        <v>4</v>
      </c>
      <c r="C780" t="s">
        <v>1610</v>
      </c>
      <c r="D780" s="46">
        <v>0</v>
      </c>
      <c r="E780" s="46">
        <v>0</v>
      </c>
    </row>
    <row r="781" spans="1:5">
      <c r="A781" t="s">
        <v>1646</v>
      </c>
      <c r="B781">
        <v>4</v>
      </c>
      <c r="C781" t="s">
        <v>1610</v>
      </c>
      <c r="D781" s="46">
        <v>0</v>
      </c>
      <c r="E781" s="46">
        <v>0</v>
      </c>
    </row>
    <row r="782" spans="1:5">
      <c r="A782" t="s">
        <v>1647</v>
      </c>
      <c r="B782">
        <v>4</v>
      </c>
      <c r="C782" t="s">
        <v>1610</v>
      </c>
      <c r="D782" s="46">
        <v>0</v>
      </c>
      <c r="E782" s="46">
        <v>0</v>
      </c>
    </row>
    <row r="783" spans="1:5">
      <c r="A783" t="s">
        <v>1648</v>
      </c>
      <c r="B783">
        <v>4</v>
      </c>
      <c r="C783" t="s">
        <v>1610</v>
      </c>
      <c r="D783" s="46">
        <v>0</v>
      </c>
      <c r="E783" s="46">
        <v>0</v>
      </c>
    </row>
    <row r="784" spans="1:5">
      <c r="A784" t="s">
        <v>1649</v>
      </c>
      <c r="B784">
        <v>4</v>
      </c>
      <c r="C784" t="s">
        <v>1610</v>
      </c>
      <c r="D784" s="46">
        <v>0</v>
      </c>
      <c r="E784" s="46">
        <v>0</v>
      </c>
    </row>
    <row r="785" spans="1:5">
      <c r="A785" t="s">
        <v>1650</v>
      </c>
      <c r="B785">
        <v>4</v>
      </c>
      <c r="C785" t="s">
        <v>1610</v>
      </c>
      <c r="D785" s="46">
        <v>0</v>
      </c>
      <c r="E785" s="46">
        <v>0</v>
      </c>
    </row>
    <row r="786" spans="1:5">
      <c r="A786" t="s">
        <v>1651</v>
      </c>
      <c r="B786">
        <v>4</v>
      </c>
      <c r="C786" t="s">
        <v>1610</v>
      </c>
      <c r="D786" s="46">
        <v>0</v>
      </c>
      <c r="E786" s="46">
        <v>0</v>
      </c>
    </row>
    <row r="787" spans="1:5">
      <c r="A787" t="s">
        <v>1652</v>
      </c>
      <c r="B787">
        <v>4</v>
      </c>
      <c r="C787" t="s">
        <v>1610</v>
      </c>
      <c r="D787" s="46">
        <v>0</v>
      </c>
      <c r="E787" s="46">
        <v>0</v>
      </c>
    </row>
    <row r="788" spans="1:5">
      <c r="A788" t="s">
        <v>1653</v>
      </c>
      <c r="B788">
        <v>4</v>
      </c>
      <c r="C788" t="s">
        <v>1610</v>
      </c>
      <c r="D788" s="46">
        <v>0</v>
      </c>
      <c r="E788" s="46">
        <v>0</v>
      </c>
    </row>
    <row r="789" spans="1:5">
      <c r="A789" t="s">
        <v>1654</v>
      </c>
      <c r="B789">
        <v>4</v>
      </c>
      <c r="C789" t="s">
        <v>1610</v>
      </c>
      <c r="D789" s="46">
        <v>0</v>
      </c>
      <c r="E789" s="46">
        <v>0</v>
      </c>
    </row>
    <row r="790" spans="1:5">
      <c r="A790" t="s">
        <v>1655</v>
      </c>
      <c r="B790">
        <v>4</v>
      </c>
      <c r="C790" t="s">
        <v>1610</v>
      </c>
      <c r="D790" s="46">
        <v>0</v>
      </c>
      <c r="E790" s="46">
        <v>0</v>
      </c>
    </row>
    <row r="791" spans="1:5">
      <c r="A791" t="s">
        <v>1656</v>
      </c>
      <c r="B791">
        <v>4</v>
      </c>
      <c r="C791" t="s">
        <v>1610</v>
      </c>
      <c r="D791" s="46">
        <v>0</v>
      </c>
      <c r="E791" s="46">
        <v>0</v>
      </c>
    </row>
    <row r="792" spans="1:5">
      <c r="A792" t="s">
        <v>1657</v>
      </c>
      <c r="B792">
        <v>4</v>
      </c>
      <c r="C792" t="s">
        <v>1610</v>
      </c>
      <c r="D792" s="46">
        <v>0</v>
      </c>
      <c r="E792" s="46">
        <v>0</v>
      </c>
    </row>
    <row r="793" spans="1:5">
      <c r="A793" t="s">
        <v>1658</v>
      </c>
      <c r="B793">
        <v>4</v>
      </c>
      <c r="C793" t="s">
        <v>1659</v>
      </c>
      <c r="D793" s="46">
        <v>22</v>
      </c>
      <c r="E793" s="46">
        <v>0</v>
      </c>
    </row>
    <row r="794" spans="1:5">
      <c r="A794" t="s">
        <v>1660</v>
      </c>
      <c r="B794">
        <v>4</v>
      </c>
      <c r="C794" t="s">
        <v>1610</v>
      </c>
      <c r="D794" s="46">
        <v>0</v>
      </c>
      <c r="E794" s="46">
        <v>0</v>
      </c>
    </row>
    <row r="795" spans="1:5">
      <c r="A795" t="s">
        <v>1661</v>
      </c>
      <c r="B795">
        <v>4</v>
      </c>
      <c r="C795" t="s">
        <v>1610</v>
      </c>
      <c r="D795" s="46">
        <v>0</v>
      </c>
      <c r="E795" s="46">
        <v>0</v>
      </c>
    </row>
    <row r="796" spans="1:5">
      <c r="A796" t="s">
        <v>1662</v>
      </c>
      <c r="B796">
        <v>4</v>
      </c>
      <c r="C796" t="s">
        <v>1610</v>
      </c>
      <c r="D796" s="46">
        <v>0</v>
      </c>
      <c r="E796" s="46">
        <v>0</v>
      </c>
    </row>
    <row r="797" spans="1:5">
      <c r="A797" t="s">
        <v>1663</v>
      </c>
      <c r="B797">
        <v>4</v>
      </c>
      <c r="C797" t="s">
        <v>1610</v>
      </c>
      <c r="D797" s="46">
        <v>0</v>
      </c>
      <c r="E797" s="46">
        <v>0</v>
      </c>
    </row>
    <row r="798" spans="1:5">
      <c r="A798" t="s">
        <v>1664</v>
      </c>
      <c r="B798">
        <v>4</v>
      </c>
      <c r="C798" t="s">
        <v>1610</v>
      </c>
      <c r="D798" s="46">
        <v>0</v>
      </c>
      <c r="E798" s="46">
        <v>0</v>
      </c>
    </row>
    <row r="799" spans="1:5">
      <c r="A799" t="s">
        <v>1665</v>
      </c>
      <c r="B799">
        <v>4</v>
      </c>
      <c r="C799" t="s">
        <v>1610</v>
      </c>
      <c r="D799" s="46">
        <v>0</v>
      </c>
      <c r="E799" s="46">
        <v>0</v>
      </c>
    </row>
    <row r="800" spans="1:5">
      <c r="A800" t="s">
        <v>1666</v>
      </c>
      <c r="B800">
        <v>4</v>
      </c>
      <c r="C800" t="s">
        <v>1610</v>
      </c>
      <c r="D800" s="46">
        <v>0</v>
      </c>
      <c r="E800" s="46">
        <v>0</v>
      </c>
    </row>
    <row r="801" spans="1:5">
      <c r="A801" t="s">
        <v>1667</v>
      </c>
      <c r="B801">
        <v>4</v>
      </c>
      <c r="C801" t="s">
        <v>1610</v>
      </c>
      <c r="D801" s="46">
        <v>0</v>
      </c>
      <c r="E801" s="46">
        <v>0</v>
      </c>
    </row>
    <row r="802" spans="1:5">
      <c r="A802" t="s">
        <v>1668</v>
      </c>
      <c r="B802">
        <v>4</v>
      </c>
      <c r="C802" t="s">
        <v>1610</v>
      </c>
      <c r="D802" s="46">
        <v>0</v>
      </c>
      <c r="E802" s="46">
        <v>0</v>
      </c>
    </row>
    <row r="803" spans="1:5">
      <c r="A803" t="s">
        <v>1669</v>
      </c>
      <c r="B803">
        <v>4</v>
      </c>
      <c r="C803" t="s">
        <v>1610</v>
      </c>
      <c r="D803" s="46">
        <v>0</v>
      </c>
      <c r="E803" s="46">
        <v>0</v>
      </c>
    </row>
    <row r="804" spans="1:5">
      <c r="A804" t="s">
        <v>1670</v>
      </c>
      <c r="B804">
        <v>4</v>
      </c>
      <c r="C804" t="s">
        <v>1610</v>
      </c>
      <c r="D804" s="46">
        <v>0</v>
      </c>
      <c r="E804" s="46">
        <v>0</v>
      </c>
    </row>
    <row r="805" spans="1:5">
      <c r="A805" t="s">
        <v>1671</v>
      </c>
      <c r="B805">
        <v>4</v>
      </c>
      <c r="C805" t="s">
        <v>1610</v>
      </c>
      <c r="D805" s="46">
        <v>0</v>
      </c>
      <c r="E805" s="46">
        <v>0</v>
      </c>
    </row>
    <row r="806" spans="1:5">
      <c r="A806" s="44" t="s">
        <v>1672</v>
      </c>
      <c r="B806" s="44">
        <v>1</v>
      </c>
      <c r="C806" s="44" t="s">
        <v>1673</v>
      </c>
      <c r="D806" s="45">
        <v>1007665.79</v>
      </c>
      <c r="E806" s="45">
        <v>0</v>
      </c>
    </row>
    <row r="807" spans="1:5">
      <c r="A807" t="s">
        <v>1674</v>
      </c>
      <c r="B807">
        <v>2</v>
      </c>
      <c r="C807" t="s">
        <v>1675</v>
      </c>
      <c r="D807" s="46">
        <v>164912.57999999999</v>
      </c>
      <c r="E807" s="46">
        <v>0</v>
      </c>
    </row>
    <row r="808" spans="1:5">
      <c r="A808" t="s">
        <v>1676</v>
      </c>
      <c r="B808">
        <v>3</v>
      </c>
      <c r="C808" t="s">
        <v>1677</v>
      </c>
      <c r="D808" s="46">
        <v>4828.8599999999997</v>
      </c>
      <c r="E808" s="46">
        <v>0</v>
      </c>
    </row>
    <row r="809" spans="1:5">
      <c r="A809" t="s">
        <v>1678</v>
      </c>
      <c r="B809">
        <v>4</v>
      </c>
      <c r="C809" t="s">
        <v>1679</v>
      </c>
      <c r="D809" s="46">
        <v>4828.8599999999997</v>
      </c>
      <c r="E809" s="46">
        <v>0</v>
      </c>
    </row>
    <row r="810" spans="1:5">
      <c r="A810" t="s">
        <v>1680</v>
      </c>
      <c r="B810">
        <v>3</v>
      </c>
      <c r="C810" t="s">
        <v>1681</v>
      </c>
      <c r="D810" s="46">
        <v>160083.72</v>
      </c>
      <c r="E810" s="46">
        <v>0</v>
      </c>
    </row>
    <row r="811" spans="1:5">
      <c r="A811" t="s">
        <v>1682</v>
      </c>
      <c r="B811">
        <v>4</v>
      </c>
      <c r="C811" t="s">
        <v>1683</v>
      </c>
      <c r="D811" s="46">
        <v>160083.72</v>
      </c>
      <c r="E811" s="46">
        <v>0</v>
      </c>
    </row>
    <row r="812" spans="1:5">
      <c r="A812" t="s">
        <v>1684</v>
      </c>
      <c r="B812">
        <v>2</v>
      </c>
      <c r="C812" t="s">
        <v>108</v>
      </c>
      <c r="D812" s="46">
        <v>842753.21</v>
      </c>
      <c r="E812" s="46">
        <v>0</v>
      </c>
    </row>
    <row r="813" spans="1:5">
      <c r="A813" t="s">
        <v>1685</v>
      </c>
      <c r="B813">
        <v>3</v>
      </c>
      <c r="C813" t="s">
        <v>1686</v>
      </c>
      <c r="D813" s="46">
        <v>14406.46</v>
      </c>
      <c r="E813" s="46">
        <v>0</v>
      </c>
    </row>
    <row r="814" spans="1:5">
      <c r="A814" t="s">
        <v>1687</v>
      </c>
      <c r="B814">
        <v>4</v>
      </c>
      <c r="C814" t="s">
        <v>1688</v>
      </c>
      <c r="D814" s="46">
        <v>14406.46</v>
      </c>
      <c r="E814" s="46">
        <v>0</v>
      </c>
    </row>
    <row r="815" spans="1:5">
      <c r="A815" t="s">
        <v>1689</v>
      </c>
      <c r="B815">
        <v>3</v>
      </c>
      <c r="C815" t="s">
        <v>1690</v>
      </c>
      <c r="D815" s="46">
        <v>28731.49</v>
      </c>
      <c r="E815" s="46">
        <v>0</v>
      </c>
    </row>
    <row r="816" spans="1:5">
      <c r="A816" t="s">
        <v>1691</v>
      </c>
      <c r="B816">
        <v>4</v>
      </c>
      <c r="C816" t="s">
        <v>1692</v>
      </c>
      <c r="D816" s="46">
        <v>28731.49</v>
      </c>
      <c r="E816" s="46">
        <v>0</v>
      </c>
    </row>
    <row r="817" spans="1:5">
      <c r="A817" t="s">
        <v>1693</v>
      </c>
      <c r="B817">
        <v>3</v>
      </c>
      <c r="C817" t="s">
        <v>1694</v>
      </c>
      <c r="D817" s="46">
        <v>619756.72</v>
      </c>
      <c r="E817" s="46">
        <v>0</v>
      </c>
    </row>
    <row r="818" spans="1:5">
      <c r="A818" t="s">
        <v>1695</v>
      </c>
      <c r="B818">
        <v>4</v>
      </c>
      <c r="C818" t="s">
        <v>1696</v>
      </c>
      <c r="D818" s="46">
        <v>375067.96</v>
      </c>
      <c r="E818" s="46">
        <v>0</v>
      </c>
    </row>
    <row r="819" spans="1:5">
      <c r="A819" t="s">
        <v>1697</v>
      </c>
      <c r="B819">
        <v>4</v>
      </c>
      <c r="C819" t="s">
        <v>1698</v>
      </c>
      <c r="D819" s="46">
        <v>244688.76</v>
      </c>
      <c r="E819" s="46">
        <v>0</v>
      </c>
    </row>
    <row r="820" spans="1:5">
      <c r="A820" t="s">
        <v>1699</v>
      </c>
      <c r="B820">
        <v>3</v>
      </c>
      <c r="C820" t="s">
        <v>1700</v>
      </c>
      <c r="D820" s="46">
        <v>114238.99</v>
      </c>
      <c r="E820" s="46">
        <v>0</v>
      </c>
    </row>
    <row r="821" spans="1:5">
      <c r="A821" t="s">
        <v>1701</v>
      </c>
      <c r="B821">
        <v>4</v>
      </c>
      <c r="C821" t="s">
        <v>1702</v>
      </c>
      <c r="D821" s="46">
        <v>114238.99</v>
      </c>
      <c r="E821" s="46">
        <v>0</v>
      </c>
    </row>
    <row r="822" spans="1:5">
      <c r="A822" t="s">
        <v>1703</v>
      </c>
      <c r="B822">
        <v>3</v>
      </c>
      <c r="C822" t="s">
        <v>1704</v>
      </c>
      <c r="D822" s="46">
        <v>64028.34</v>
      </c>
      <c r="E822" s="46">
        <v>0</v>
      </c>
    </row>
    <row r="823" spans="1:5">
      <c r="A823" t="s">
        <v>1705</v>
      </c>
      <c r="B823">
        <v>4</v>
      </c>
      <c r="C823" t="s">
        <v>1706</v>
      </c>
      <c r="D823" s="46">
        <v>64028.34</v>
      </c>
      <c r="E823" s="46">
        <v>0</v>
      </c>
    </row>
    <row r="824" spans="1:5">
      <c r="A824" t="s">
        <v>1707</v>
      </c>
      <c r="B824">
        <v>3</v>
      </c>
      <c r="C824" t="s">
        <v>1708</v>
      </c>
      <c r="D824" s="46">
        <v>1591.21</v>
      </c>
      <c r="E824" s="46">
        <v>0</v>
      </c>
    </row>
    <row r="825" spans="1:5">
      <c r="A825" t="s">
        <v>1709</v>
      </c>
      <c r="B825">
        <v>4</v>
      </c>
      <c r="C825" t="s">
        <v>1710</v>
      </c>
      <c r="D825" s="46">
        <v>1591.21</v>
      </c>
      <c r="E825" s="46">
        <v>0</v>
      </c>
    </row>
    <row r="826" spans="1:5">
      <c r="A826" s="44" t="s">
        <v>1711</v>
      </c>
      <c r="B826" s="44">
        <v>1</v>
      </c>
      <c r="C826" s="44" t="s">
        <v>1712</v>
      </c>
      <c r="D826" s="45">
        <v>2577436.6800000002</v>
      </c>
      <c r="E826" s="45">
        <v>0</v>
      </c>
    </row>
    <row r="827" spans="1:5">
      <c r="A827" t="s">
        <v>1713</v>
      </c>
      <c r="B827">
        <v>2</v>
      </c>
      <c r="C827" t="s">
        <v>1714</v>
      </c>
      <c r="D827" s="46">
        <v>0</v>
      </c>
      <c r="E827" s="46">
        <v>0</v>
      </c>
    </row>
    <row r="828" spans="1:5">
      <c r="A828" t="s">
        <v>1715</v>
      </c>
      <c r="B828">
        <v>3</v>
      </c>
      <c r="C828" t="s">
        <v>1714</v>
      </c>
      <c r="D828" s="46">
        <v>0</v>
      </c>
      <c r="E828" s="46">
        <v>0</v>
      </c>
    </row>
    <row r="829" spans="1:5">
      <c r="A829" t="s">
        <v>1716</v>
      </c>
      <c r="B829">
        <v>4</v>
      </c>
      <c r="C829" t="s">
        <v>1714</v>
      </c>
      <c r="D829" s="46">
        <v>0</v>
      </c>
      <c r="E829" s="46">
        <v>0</v>
      </c>
    </row>
    <row r="830" spans="1:5">
      <c r="A830" t="s">
        <v>1717</v>
      </c>
      <c r="B830">
        <v>2</v>
      </c>
      <c r="C830" t="s">
        <v>1718</v>
      </c>
      <c r="D830" s="46">
        <v>2577436.6800000002</v>
      </c>
      <c r="E830" s="46">
        <v>0</v>
      </c>
    </row>
    <row r="831" spans="1:5">
      <c r="A831" t="s">
        <v>1719</v>
      </c>
      <c r="B831">
        <v>3</v>
      </c>
      <c r="C831" t="s">
        <v>1720</v>
      </c>
      <c r="D831" s="46">
        <v>446924.04</v>
      </c>
      <c r="E831" s="46">
        <v>0</v>
      </c>
    </row>
    <row r="832" spans="1:5">
      <c r="A832" t="s">
        <v>1721</v>
      </c>
      <c r="B832">
        <v>4</v>
      </c>
      <c r="C832" t="s">
        <v>1722</v>
      </c>
      <c r="D832" s="46">
        <v>14552.08</v>
      </c>
      <c r="E832" s="46">
        <v>0</v>
      </c>
    </row>
    <row r="833" spans="1:5">
      <c r="A833" t="s">
        <v>1723</v>
      </c>
      <c r="B833">
        <v>4</v>
      </c>
      <c r="C833" t="s">
        <v>1724</v>
      </c>
      <c r="D833" s="46">
        <v>5171.66</v>
      </c>
      <c r="E833" s="46">
        <v>0</v>
      </c>
    </row>
    <row r="834" spans="1:5">
      <c r="A834" t="s">
        <v>1725</v>
      </c>
      <c r="B834">
        <v>4</v>
      </c>
      <c r="C834" t="s">
        <v>1726</v>
      </c>
      <c r="D834" s="46">
        <v>427200.29</v>
      </c>
      <c r="E834" s="46">
        <v>0</v>
      </c>
    </row>
    <row r="835" spans="1:5">
      <c r="A835" t="s">
        <v>1727</v>
      </c>
      <c r="B835">
        <v>4</v>
      </c>
      <c r="C835" t="s">
        <v>1728</v>
      </c>
      <c r="D835" s="46">
        <v>0.01</v>
      </c>
      <c r="E835" s="46">
        <v>0</v>
      </c>
    </row>
    <row r="836" spans="1:5">
      <c r="A836" t="s">
        <v>1729</v>
      </c>
      <c r="B836">
        <v>3</v>
      </c>
      <c r="C836" t="s">
        <v>1730</v>
      </c>
      <c r="D836" s="46">
        <v>548565.81999999995</v>
      </c>
      <c r="E836" s="46">
        <v>0</v>
      </c>
    </row>
    <row r="837" spans="1:5">
      <c r="A837" t="s">
        <v>1731</v>
      </c>
      <c r="B837">
        <v>4</v>
      </c>
      <c r="C837" t="s">
        <v>1732</v>
      </c>
      <c r="D837" s="46">
        <v>543883.03</v>
      </c>
      <c r="E837" s="46">
        <v>0</v>
      </c>
    </row>
    <row r="838" spans="1:5">
      <c r="A838" t="s">
        <v>1733</v>
      </c>
      <c r="B838">
        <v>4</v>
      </c>
      <c r="C838" t="s">
        <v>1734</v>
      </c>
      <c r="D838" s="46">
        <v>2837.99</v>
      </c>
      <c r="E838" s="46">
        <v>0</v>
      </c>
    </row>
    <row r="839" spans="1:5">
      <c r="A839" t="s">
        <v>1735</v>
      </c>
      <c r="B839">
        <v>4</v>
      </c>
      <c r="C839" t="s">
        <v>1736</v>
      </c>
      <c r="D839" s="46">
        <v>1054</v>
      </c>
      <c r="E839" s="46">
        <v>0</v>
      </c>
    </row>
    <row r="840" spans="1:5">
      <c r="A840" t="s">
        <v>1737</v>
      </c>
      <c r="B840">
        <v>4</v>
      </c>
      <c r="C840" t="s">
        <v>1738</v>
      </c>
      <c r="D840" s="46">
        <v>790.8</v>
      </c>
      <c r="E840" s="46">
        <v>0</v>
      </c>
    </row>
    <row r="841" spans="1:5">
      <c r="A841" t="s">
        <v>1739</v>
      </c>
      <c r="B841">
        <v>3</v>
      </c>
      <c r="C841" t="s">
        <v>1740</v>
      </c>
      <c r="D841" s="46">
        <v>196704.88</v>
      </c>
      <c r="E841" s="46">
        <v>0</v>
      </c>
    </row>
    <row r="842" spans="1:5">
      <c r="A842" t="s">
        <v>1741</v>
      </c>
      <c r="B842">
        <v>4</v>
      </c>
      <c r="C842" t="s">
        <v>1742</v>
      </c>
      <c r="D842" s="46">
        <v>196704.88</v>
      </c>
      <c r="E842" s="46">
        <v>0</v>
      </c>
    </row>
    <row r="843" spans="1:5">
      <c r="A843" t="s">
        <v>1743</v>
      </c>
      <c r="B843">
        <v>3</v>
      </c>
      <c r="C843" t="s">
        <v>1744</v>
      </c>
      <c r="D843" s="46">
        <v>11783.65</v>
      </c>
      <c r="E843" s="46">
        <v>0</v>
      </c>
    </row>
    <row r="844" spans="1:5">
      <c r="A844" t="s">
        <v>1745</v>
      </c>
      <c r="B844">
        <v>4</v>
      </c>
      <c r="C844" t="s">
        <v>1746</v>
      </c>
      <c r="D844" s="46">
        <v>11783.65</v>
      </c>
      <c r="E844" s="46">
        <v>0</v>
      </c>
    </row>
    <row r="845" spans="1:5">
      <c r="A845" t="s">
        <v>1747</v>
      </c>
      <c r="B845">
        <v>3</v>
      </c>
      <c r="C845" t="s">
        <v>1748</v>
      </c>
      <c r="D845" s="46">
        <v>0</v>
      </c>
      <c r="E845" s="46">
        <v>0</v>
      </c>
    </row>
    <row r="846" spans="1:5">
      <c r="A846" t="s">
        <v>1749</v>
      </c>
      <c r="B846">
        <v>4</v>
      </c>
      <c r="C846" t="s">
        <v>1750</v>
      </c>
      <c r="D846" s="46">
        <v>0</v>
      </c>
      <c r="E846" s="46">
        <v>0</v>
      </c>
    </row>
    <row r="847" spans="1:5">
      <c r="A847" t="s">
        <v>1751</v>
      </c>
      <c r="B847">
        <v>3</v>
      </c>
      <c r="C847" t="s">
        <v>1752</v>
      </c>
      <c r="D847" s="46">
        <v>1373458.29</v>
      </c>
      <c r="E847" s="46">
        <v>0</v>
      </c>
    </row>
    <row r="848" spans="1:5">
      <c r="A848" t="s">
        <v>1753</v>
      </c>
      <c r="B848">
        <v>4</v>
      </c>
      <c r="C848" t="s">
        <v>1754</v>
      </c>
      <c r="D848" s="46">
        <v>1373458.29</v>
      </c>
      <c r="E848" s="46">
        <v>0</v>
      </c>
    </row>
    <row r="849" spans="1:5">
      <c r="A849" s="44" t="s">
        <v>1755</v>
      </c>
      <c r="B849" s="44">
        <v>1</v>
      </c>
      <c r="C849" s="44" t="s">
        <v>1756</v>
      </c>
      <c r="D849" s="45">
        <v>0</v>
      </c>
      <c r="E849" s="45">
        <v>65276717.039999999</v>
      </c>
    </row>
    <row r="850" spans="1:5">
      <c r="A850" t="s">
        <v>1757</v>
      </c>
      <c r="B850">
        <v>2</v>
      </c>
      <c r="C850" t="s">
        <v>1758</v>
      </c>
      <c r="D850" s="46">
        <v>0</v>
      </c>
      <c r="E850" s="46">
        <v>65276717.039999999</v>
      </c>
    </row>
    <row r="851" spans="1:5">
      <c r="A851" t="s">
        <v>1759</v>
      </c>
      <c r="B851">
        <v>3</v>
      </c>
      <c r="C851" t="s">
        <v>1758</v>
      </c>
      <c r="D851" s="46">
        <v>0</v>
      </c>
      <c r="E851" s="46">
        <v>65276717.039999999</v>
      </c>
    </row>
    <row r="852" spans="1:5">
      <c r="A852" t="s">
        <v>1760</v>
      </c>
      <c r="B852">
        <v>4</v>
      </c>
      <c r="C852" t="s">
        <v>1761</v>
      </c>
      <c r="D852" s="46">
        <v>0</v>
      </c>
      <c r="E852" s="46">
        <v>65276717.039999999</v>
      </c>
    </row>
    <row r="853" spans="1:5">
      <c r="A853" s="44" t="s">
        <v>1762</v>
      </c>
      <c r="B853" s="44">
        <v>1</v>
      </c>
      <c r="C853" s="44" t="s">
        <v>1763</v>
      </c>
      <c r="D853" s="45">
        <v>0</v>
      </c>
      <c r="E853" s="45">
        <v>3614077.43</v>
      </c>
    </row>
    <row r="854" spans="1:5">
      <c r="A854" t="s">
        <v>1764</v>
      </c>
      <c r="B854">
        <v>2</v>
      </c>
      <c r="C854" t="s">
        <v>1765</v>
      </c>
      <c r="D854" s="46">
        <v>0</v>
      </c>
      <c r="E854" s="46">
        <v>136414.76</v>
      </c>
    </row>
    <row r="855" spans="1:5">
      <c r="A855" t="s">
        <v>1766</v>
      </c>
      <c r="B855">
        <v>3</v>
      </c>
      <c r="C855" t="s">
        <v>1765</v>
      </c>
      <c r="D855" s="46">
        <v>0</v>
      </c>
      <c r="E855" s="46">
        <v>136414.76</v>
      </c>
    </row>
    <row r="856" spans="1:5">
      <c r="A856" t="s">
        <v>1767</v>
      </c>
      <c r="B856">
        <v>4</v>
      </c>
      <c r="C856" t="s">
        <v>1765</v>
      </c>
      <c r="D856" s="46">
        <v>0</v>
      </c>
      <c r="E856" s="46">
        <v>40956.639999999999</v>
      </c>
    </row>
    <row r="857" spans="1:5">
      <c r="A857" t="s">
        <v>1768</v>
      </c>
      <c r="B857">
        <v>4</v>
      </c>
      <c r="C857" t="s">
        <v>1769</v>
      </c>
      <c r="D857" s="46">
        <v>0</v>
      </c>
      <c r="E857" s="46">
        <v>59672.24</v>
      </c>
    </row>
    <row r="858" spans="1:5">
      <c r="A858" t="s">
        <v>1770</v>
      </c>
      <c r="B858">
        <v>4</v>
      </c>
      <c r="C858" t="s">
        <v>1771</v>
      </c>
      <c r="D858" s="46">
        <v>0</v>
      </c>
      <c r="E858" s="46">
        <v>35785.879999999997</v>
      </c>
    </row>
    <row r="859" spans="1:5">
      <c r="A859" t="s">
        <v>1772</v>
      </c>
      <c r="B859">
        <v>2</v>
      </c>
      <c r="C859" t="s">
        <v>1773</v>
      </c>
      <c r="D859" s="46">
        <v>0</v>
      </c>
      <c r="E859" s="46">
        <v>120531.84</v>
      </c>
    </row>
    <row r="860" spans="1:5">
      <c r="A860" t="s">
        <v>1774</v>
      </c>
      <c r="B860">
        <v>3</v>
      </c>
      <c r="C860" t="s">
        <v>1773</v>
      </c>
      <c r="D860" s="46">
        <v>0</v>
      </c>
      <c r="E860" s="46">
        <v>120531.84</v>
      </c>
    </row>
    <row r="861" spans="1:5">
      <c r="A861" t="s">
        <v>1775</v>
      </c>
      <c r="B861">
        <v>4</v>
      </c>
      <c r="C861" t="s">
        <v>1776</v>
      </c>
      <c r="D861" s="46">
        <v>0</v>
      </c>
      <c r="E861" s="46">
        <v>0</v>
      </c>
    </row>
    <row r="862" spans="1:5">
      <c r="A862" t="s">
        <v>1777</v>
      </c>
      <c r="B862">
        <v>4</v>
      </c>
      <c r="C862" t="s">
        <v>1778</v>
      </c>
      <c r="D862" s="46">
        <v>0</v>
      </c>
      <c r="E862" s="46">
        <v>120531.84</v>
      </c>
    </row>
    <row r="863" spans="1:5">
      <c r="A863" t="s">
        <v>1779</v>
      </c>
      <c r="B863">
        <v>2</v>
      </c>
      <c r="C863" t="s">
        <v>1780</v>
      </c>
      <c r="D863" s="46">
        <v>0</v>
      </c>
      <c r="E863" s="46">
        <v>175003.84</v>
      </c>
    </row>
    <row r="864" spans="1:5">
      <c r="A864" t="s">
        <v>1781</v>
      </c>
      <c r="B864">
        <v>3</v>
      </c>
      <c r="C864" t="s">
        <v>1780</v>
      </c>
      <c r="D864" s="46">
        <v>0</v>
      </c>
      <c r="E864" s="46">
        <v>175003.84</v>
      </c>
    </row>
    <row r="865" spans="1:5">
      <c r="A865" t="s">
        <v>1782</v>
      </c>
      <c r="B865">
        <v>4</v>
      </c>
      <c r="C865" t="s">
        <v>1780</v>
      </c>
      <c r="D865" s="46">
        <v>0</v>
      </c>
      <c r="E865" s="46">
        <v>175003.84</v>
      </c>
    </row>
    <row r="866" spans="1:5">
      <c r="A866" t="s">
        <v>1783</v>
      </c>
      <c r="B866">
        <v>2</v>
      </c>
      <c r="C866" t="s">
        <v>1784</v>
      </c>
      <c r="D866" s="46">
        <v>0</v>
      </c>
      <c r="E866" s="46">
        <v>3182126.99</v>
      </c>
    </row>
    <row r="867" spans="1:5">
      <c r="A867" t="s">
        <v>1785</v>
      </c>
      <c r="B867">
        <v>3</v>
      </c>
      <c r="C867" t="s">
        <v>1786</v>
      </c>
      <c r="D867" s="46">
        <v>0</v>
      </c>
      <c r="E867" s="46">
        <v>69928.52</v>
      </c>
    </row>
    <row r="868" spans="1:5">
      <c r="A868" t="s">
        <v>1787</v>
      </c>
      <c r="B868">
        <v>4</v>
      </c>
      <c r="C868" t="s">
        <v>1788</v>
      </c>
      <c r="D868" s="46">
        <v>0</v>
      </c>
      <c r="E868" s="46">
        <v>69921.52</v>
      </c>
    </row>
    <row r="869" spans="1:5">
      <c r="A869" t="s">
        <v>1789</v>
      </c>
      <c r="B869">
        <v>4</v>
      </c>
      <c r="C869" t="s">
        <v>1790</v>
      </c>
      <c r="D869" s="46">
        <v>0</v>
      </c>
      <c r="E869" s="46">
        <v>3</v>
      </c>
    </row>
    <row r="870" spans="1:5">
      <c r="A870" t="s">
        <v>1791</v>
      </c>
      <c r="B870">
        <v>4</v>
      </c>
      <c r="C870" t="s">
        <v>1792</v>
      </c>
      <c r="D870" s="46">
        <v>0</v>
      </c>
      <c r="E870" s="46">
        <v>4</v>
      </c>
    </row>
    <row r="871" spans="1:5">
      <c r="A871" t="s">
        <v>1793</v>
      </c>
      <c r="B871">
        <v>3</v>
      </c>
      <c r="C871" t="s">
        <v>1794</v>
      </c>
      <c r="D871" s="46">
        <v>0</v>
      </c>
      <c r="E871" s="46">
        <v>3018041.38</v>
      </c>
    </row>
    <row r="872" spans="1:5">
      <c r="A872" t="s">
        <v>1795</v>
      </c>
      <c r="B872">
        <v>4</v>
      </c>
      <c r="C872" t="s">
        <v>1796</v>
      </c>
      <c r="D872" s="46">
        <v>0</v>
      </c>
      <c r="E872" s="46">
        <v>1748000</v>
      </c>
    </row>
    <row r="873" spans="1:5">
      <c r="A873" t="s">
        <v>1797</v>
      </c>
      <c r="B873">
        <v>4</v>
      </c>
      <c r="C873" t="s">
        <v>1798</v>
      </c>
      <c r="D873" s="46">
        <v>0</v>
      </c>
      <c r="E873" s="46">
        <v>960308.14</v>
      </c>
    </row>
    <row r="874" spans="1:5">
      <c r="A874" t="s">
        <v>1799</v>
      </c>
      <c r="B874">
        <v>4</v>
      </c>
      <c r="C874" t="s">
        <v>1800</v>
      </c>
      <c r="D874" s="46">
        <v>0</v>
      </c>
      <c r="E874" s="46">
        <v>41143.24</v>
      </c>
    </row>
    <row r="875" spans="1:5">
      <c r="A875" t="s">
        <v>1801</v>
      </c>
      <c r="B875">
        <v>4</v>
      </c>
      <c r="C875" t="s">
        <v>1802</v>
      </c>
      <c r="D875" s="46">
        <v>0</v>
      </c>
      <c r="E875" s="46">
        <v>4400</v>
      </c>
    </row>
    <row r="876" spans="1:5">
      <c r="A876" t="s">
        <v>1803</v>
      </c>
      <c r="B876">
        <v>4</v>
      </c>
      <c r="C876" t="s">
        <v>1804</v>
      </c>
      <c r="D876" s="46">
        <v>0</v>
      </c>
      <c r="E876" s="46">
        <v>88040</v>
      </c>
    </row>
    <row r="877" spans="1:5">
      <c r="A877" t="s">
        <v>1805</v>
      </c>
      <c r="B877">
        <v>4</v>
      </c>
      <c r="C877" t="s">
        <v>1806</v>
      </c>
      <c r="D877" s="46">
        <v>0</v>
      </c>
      <c r="E877" s="46">
        <v>176146</v>
      </c>
    </row>
    <row r="878" spans="1:5">
      <c r="A878" t="s">
        <v>1807</v>
      </c>
      <c r="B878">
        <v>4</v>
      </c>
      <c r="C878" t="s">
        <v>1808</v>
      </c>
      <c r="D878" s="46">
        <v>0</v>
      </c>
      <c r="E878" s="46">
        <v>4</v>
      </c>
    </row>
    <row r="879" spans="1:5">
      <c r="A879" t="s">
        <v>1809</v>
      </c>
      <c r="B879">
        <v>3</v>
      </c>
      <c r="C879" t="s">
        <v>1810</v>
      </c>
      <c r="D879" s="46">
        <v>0</v>
      </c>
      <c r="E879" s="46">
        <v>1</v>
      </c>
    </row>
    <row r="880" spans="1:5">
      <c r="A880" t="s">
        <v>1811</v>
      </c>
      <c r="B880">
        <v>4</v>
      </c>
      <c r="C880" t="s">
        <v>1812</v>
      </c>
      <c r="D880" s="46">
        <v>0</v>
      </c>
      <c r="E880" s="46">
        <v>1</v>
      </c>
    </row>
    <row r="881" spans="1:5">
      <c r="A881" t="s">
        <v>1813</v>
      </c>
      <c r="B881">
        <v>3</v>
      </c>
      <c r="C881" t="s">
        <v>1814</v>
      </c>
      <c r="D881" s="46">
        <v>0</v>
      </c>
      <c r="E881" s="46">
        <v>94156.09</v>
      </c>
    </row>
    <row r="882" spans="1:5">
      <c r="A882" t="s">
        <v>1815</v>
      </c>
      <c r="B882">
        <v>4</v>
      </c>
      <c r="C882" t="s">
        <v>1816</v>
      </c>
      <c r="D882" s="46">
        <v>0</v>
      </c>
      <c r="E882" s="46">
        <v>94155.05</v>
      </c>
    </row>
    <row r="883" spans="1:5">
      <c r="A883" t="s">
        <v>1817</v>
      </c>
      <c r="B883">
        <v>4</v>
      </c>
      <c r="C883" t="s">
        <v>1818</v>
      </c>
      <c r="D883" s="46">
        <v>0</v>
      </c>
      <c r="E883" s="46">
        <v>1</v>
      </c>
    </row>
    <row r="884" spans="1:5">
      <c r="A884" t="s">
        <v>1819</v>
      </c>
      <c r="B884">
        <v>4</v>
      </c>
      <c r="C884" t="s">
        <v>1820</v>
      </c>
      <c r="D884" s="46">
        <v>0</v>
      </c>
      <c r="E884" s="46">
        <v>0.04</v>
      </c>
    </row>
    <row r="885" spans="1:5">
      <c r="A885" s="44" t="s">
        <v>1821</v>
      </c>
      <c r="B885" s="44">
        <v>1</v>
      </c>
      <c r="C885" s="44" t="s">
        <v>1822</v>
      </c>
      <c r="D885" s="45">
        <v>4580598.37</v>
      </c>
      <c r="E885" s="45">
        <v>0</v>
      </c>
    </row>
    <row r="886" spans="1:5">
      <c r="A886" t="s">
        <v>1823</v>
      </c>
      <c r="B886">
        <v>2</v>
      </c>
      <c r="C886" t="s">
        <v>1824</v>
      </c>
      <c r="D886" s="46">
        <v>0</v>
      </c>
      <c r="E886" s="46">
        <v>467060.44</v>
      </c>
    </row>
    <row r="887" spans="1:5">
      <c r="A887" t="s">
        <v>1825</v>
      </c>
      <c r="B887">
        <v>3</v>
      </c>
      <c r="C887" t="s">
        <v>1824</v>
      </c>
      <c r="D887" s="46">
        <v>0</v>
      </c>
      <c r="E887" s="46">
        <v>467060.44</v>
      </c>
    </row>
    <row r="888" spans="1:5">
      <c r="A888" t="s">
        <v>1826</v>
      </c>
      <c r="B888">
        <v>4</v>
      </c>
      <c r="C888" t="s">
        <v>1827</v>
      </c>
      <c r="D888" s="46">
        <v>0</v>
      </c>
      <c r="E888" s="46">
        <v>467060.44</v>
      </c>
    </row>
    <row r="889" spans="1:5">
      <c r="A889" t="s">
        <v>1828</v>
      </c>
      <c r="B889">
        <v>2</v>
      </c>
      <c r="C889" t="s">
        <v>1829</v>
      </c>
      <c r="D889" s="46">
        <v>5047658.8099999996</v>
      </c>
      <c r="E889" s="46">
        <v>0</v>
      </c>
    </row>
    <row r="890" spans="1:5">
      <c r="A890" t="s">
        <v>1830</v>
      </c>
      <c r="B890">
        <v>3</v>
      </c>
      <c r="C890" t="s">
        <v>1829</v>
      </c>
      <c r="D890" s="46">
        <v>5047658.8099999996</v>
      </c>
      <c r="E890" s="46">
        <v>0</v>
      </c>
    </row>
    <row r="891" spans="1:5">
      <c r="A891" t="s">
        <v>1831</v>
      </c>
      <c r="B891">
        <v>4</v>
      </c>
      <c r="C891" t="s">
        <v>1832</v>
      </c>
      <c r="D891" s="46">
        <v>180383.59</v>
      </c>
      <c r="E891" s="46">
        <v>0</v>
      </c>
    </row>
    <row r="892" spans="1:5">
      <c r="A892" t="s">
        <v>1833</v>
      </c>
      <c r="B892">
        <v>4</v>
      </c>
      <c r="C892" t="s">
        <v>1834</v>
      </c>
      <c r="D892" s="46">
        <v>3082558.16</v>
      </c>
      <c r="E892" s="46">
        <v>0</v>
      </c>
    </row>
    <row r="893" spans="1:5">
      <c r="A893" t="s">
        <v>1835</v>
      </c>
      <c r="B893">
        <v>4</v>
      </c>
      <c r="C893" t="s">
        <v>1836</v>
      </c>
      <c r="D893" s="46">
        <v>974018.07</v>
      </c>
      <c r="E893" s="46">
        <v>0</v>
      </c>
    </row>
    <row r="894" spans="1:5">
      <c r="A894" t="s">
        <v>1837</v>
      </c>
      <c r="B894">
        <v>4</v>
      </c>
      <c r="C894" t="s">
        <v>1838</v>
      </c>
      <c r="D894" s="46">
        <v>137782.39999999999</v>
      </c>
      <c r="E894" s="46">
        <v>0</v>
      </c>
    </row>
    <row r="895" spans="1:5">
      <c r="A895" t="s">
        <v>1839</v>
      </c>
      <c r="B895">
        <v>4</v>
      </c>
      <c r="C895" t="s">
        <v>1840</v>
      </c>
      <c r="D895" s="46">
        <v>650759.93000000005</v>
      </c>
      <c r="E895" s="46">
        <v>0</v>
      </c>
    </row>
    <row r="896" spans="1:5">
      <c r="A896" t="s">
        <v>1841</v>
      </c>
      <c r="B896">
        <v>4</v>
      </c>
      <c r="C896" t="s">
        <v>1842</v>
      </c>
      <c r="D896" s="46">
        <v>22156.66</v>
      </c>
      <c r="E896" s="46">
        <v>0</v>
      </c>
    </row>
    <row r="897" spans="1:5">
      <c r="A897" s="44" t="s">
        <v>1843</v>
      </c>
      <c r="B897" s="44">
        <v>1</v>
      </c>
      <c r="C897" s="44" t="s">
        <v>1844</v>
      </c>
      <c r="D897" s="45">
        <v>0</v>
      </c>
      <c r="E897" s="45">
        <v>15070002.689999999</v>
      </c>
    </row>
    <row r="898" spans="1:5">
      <c r="A898" t="s">
        <v>1845</v>
      </c>
      <c r="B898">
        <v>2</v>
      </c>
      <c r="C898" t="s">
        <v>1846</v>
      </c>
      <c r="D898" s="46">
        <v>0</v>
      </c>
      <c r="E898" s="46">
        <v>5267354.41</v>
      </c>
    </row>
    <row r="899" spans="1:5">
      <c r="A899" t="s">
        <v>1847</v>
      </c>
      <c r="B899">
        <v>3</v>
      </c>
      <c r="C899" t="s">
        <v>1848</v>
      </c>
      <c r="D899" s="46">
        <v>0</v>
      </c>
      <c r="E899" s="46">
        <v>1042984.09</v>
      </c>
    </row>
    <row r="900" spans="1:5">
      <c r="A900" t="s">
        <v>1849</v>
      </c>
      <c r="B900">
        <v>4</v>
      </c>
      <c r="C900" t="s">
        <v>1850</v>
      </c>
      <c r="D900" s="46">
        <v>13275.36</v>
      </c>
      <c r="E900" s="46">
        <v>0</v>
      </c>
    </row>
    <row r="901" spans="1:5">
      <c r="A901" t="s">
        <v>1851</v>
      </c>
      <c r="B901">
        <v>4</v>
      </c>
      <c r="C901" t="s">
        <v>1852</v>
      </c>
      <c r="D901" s="46">
        <v>0</v>
      </c>
      <c r="E901" s="46">
        <v>763889.93</v>
      </c>
    </row>
    <row r="902" spans="1:5">
      <c r="A902" t="s">
        <v>1853</v>
      </c>
      <c r="B902">
        <v>4</v>
      </c>
      <c r="C902" t="s">
        <v>1854</v>
      </c>
      <c r="D902" s="46">
        <v>0</v>
      </c>
      <c r="E902" s="46">
        <v>1523.43</v>
      </c>
    </row>
    <row r="903" spans="1:5">
      <c r="A903" t="s">
        <v>1855</v>
      </c>
      <c r="B903">
        <v>4</v>
      </c>
      <c r="C903" t="s">
        <v>1856</v>
      </c>
      <c r="D903" s="46">
        <v>0</v>
      </c>
      <c r="E903" s="46">
        <v>4118.6899999999996</v>
      </c>
    </row>
    <row r="904" spans="1:5">
      <c r="A904" t="s">
        <v>1857</v>
      </c>
      <c r="B904">
        <v>4</v>
      </c>
      <c r="C904" t="s">
        <v>1858</v>
      </c>
      <c r="D904" s="46">
        <v>0</v>
      </c>
      <c r="E904" s="46">
        <v>4120.7700000000004</v>
      </c>
    </row>
    <row r="905" spans="1:5">
      <c r="A905" t="s">
        <v>1859</v>
      </c>
      <c r="B905">
        <v>4</v>
      </c>
      <c r="C905" t="s">
        <v>1860</v>
      </c>
      <c r="D905" s="46">
        <v>0</v>
      </c>
      <c r="E905" s="46">
        <v>9121.06</v>
      </c>
    </row>
    <row r="906" spans="1:5">
      <c r="A906" t="s">
        <v>1861</v>
      </c>
      <c r="B906">
        <v>4</v>
      </c>
      <c r="C906" t="s">
        <v>1862</v>
      </c>
      <c r="D906" s="46">
        <v>0</v>
      </c>
      <c r="E906" s="46">
        <v>5919.41</v>
      </c>
    </row>
    <row r="907" spans="1:5">
      <c r="A907" t="s">
        <v>1863</v>
      </c>
      <c r="B907">
        <v>4</v>
      </c>
      <c r="C907" t="s">
        <v>1864</v>
      </c>
      <c r="D907" s="46">
        <v>0</v>
      </c>
      <c r="E907" s="46">
        <v>10853.36</v>
      </c>
    </row>
    <row r="908" spans="1:5">
      <c r="A908" t="s">
        <v>1865</v>
      </c>
      <c r="B908">
        <v>4</v>
      </c>
      <c r="C908" t="s">
        <v>1866</v>
      </c>
      <c r="D908" s="46">
        <v>0</v>
      </c>
      <c r="E908" s="46">
        <v>2798.94</v>
      </c>
    </row>
    <row r="909" spans="1:5">
      <c r="A909" t="s">
        <v>1867</v>
      </c>
      <c r="B909">
        <v>4</v>
      </c>
      <c r="C909" t="s">
        <v>1868</v>
      </c>
      <c r="D909" s="46">
        <v>0</v>
      </c>
      <c r="E909" s="46">
        <v>122.88</v>
      </c>
    </row>
    <row r="910" spans="1:5">
      <c r="A910" t="s">
        <v>1869</v>
      </c>
      <c r="B910">
        <v>4</v>
      </c>
      <c r="C910" t="s">
        <v>1870</v>
      </c>
      <c r="D910" s="46">
        <v>0</v>
      </c>
      <c r="E910" s="46">
        <v>1349.72</v>
      </c>
    </row>
    <row r="911" spans="1:5">
      <c r="A911" t="s">
        <v>1871</v>
      </c>
      <c r="B911">
        <v>4</v>
      </c>
      <c r="C911" t="s">
        <v>1872</v>
      </c>
      <c r="D911" s="46">
        <v>0</v>
      </c>
      <c r="E911" s="46">
        <v>360.27</v>
      </c>
    </row>
    <row r="912" spans="1:5">
      <c r="A912" t="s">
        <v>1873</v>
      </c>
      <c r="B912">
        <v>4</v>
      </c>
      <c r="C912" t="s">
        <v>1874</v>
      </c>
      <c r="D912" s="46">
        <v>0</v>
      </c>
      <c r="E912" s="46">
        <v>44520.26</v>
      </c>
    </row>
    <row r="913" spans="1:5">
      <c r="A913" t="s">
        <v>1875</v>
      </c>
      <c r="B913">
        <v>4</v>
      </c>
      <c r="C913" t="s">
        <v>1876</v>
      </c>
      <c r="D913" s="46">
        <v>0</v>
      </c>
      <c r="E913" s="46">
        <v>10096.74</v>
      </c>
    </row>
    <row r="914" spans="1:5">
      <c r="A914" t="s">
        <v>1877</v>
      </c>
      <c r="B914">
        <v>4</v>
      </c>
      <c r="C914" t="s">
        <v>1878</v>
      </c>
      <c r="D914" s="46">
        <v>0</v>
      </c>
      <c r="E914" s="46">
        <v>16770.82</v>
      </c>
    </row>
    <row r="915" spans="1:5">
      <c r="A915" t="s">
        <v>1879</v>
      </c>
      <c r="B915">
        <v>4</v>
      </c>
      <c r="C915" t="s">
        <v>1880</v>
      </c>
      <c r="D915" s="46">
        <v>0</v>
      </c>
      <c r="E915" s="46">
        <v>4813.8999999999996</v>
      </c>
    </row>
    <row r="916" spans="1:5">
      <c r="A916" t="s">
        <v>1881</v>
      </c>
      <c r="B916">
        <v>4</v>
      </c>
      <c r="C916" t="s">
        <v>1882</v>
      </c>
      <c r="D916" s="46">
        <v>0</v>
      </c>
      <c r="E916" s="46">
        <v>11339.46</v>
      </c>
    </row>
    <row r="917" spans="1:5">
      <c r="A917" t="s">
        <v>1883</v>
      </c>
      <c r="B917">
        <v>4</v>
      </c>
      <c r="C917" t="s">
        <v>1884</v>
      </c>
      <c r="D917" s="46">
        <v>0</v>
      </c>
      <c r="E917" s="46">
        <v>25969.29</v>
      </c>
    </row>
    <row r="918" spans="1:5">
      <c r="A918" t="s">
        <v>1885</v>
      </c>
      <c r="B918">
        <v>4</v>
      </c>
      <c r="C918" t="s">
        <v>1886</v>
      </c>
      <c r="D918" s="46">
        <v>0</v>
      </c>
      <c r="E918" s="46">
        <v>2700.1</v>
      </c>
    </row>
    <row r="919" spans="1:5">
      <c r="A919" t="s">
        <v>1887</v>
      </c>
      <c r="B919">
        <v>4</v>
      </c>
      <c r="C919" t="s">
        <v>1888</v>
      </c>
      <c r="D919" s="46">
        <v>0</v>
      </c>
      <c r="E919" s="46">
        <v>2439.73</v>
      </c>
    </row>
    <row r="920" spans="1:5">
      <c r="A920" t="s">
        <v>1889</v>
      </c>
      <c r="B920">
        <v>4</v>
      </c>
      <c r="C920" t="s">
        <v>1890</v>
      </c>
      <c r="D920" s="46">
        <v>0</v>
      </c>
      <c r="E920" s="46">
        <v>6055.12</v>
      </c>
    </row>
    <row r="921" spans="1:5">
      <c r="A921" t="s">
        <v>1891</v>
      </c>
      <c r="B921">
        <v>4</v>
      </c>
      <c r="C921" t="s">
        <v>1892</v>
      </c>
      <c r="D921" s="46">
        <v>0</v>
      </c>
      <c r="E921" s="46">
        <v>1615.07</v>
      </c>
    </row>
    <row r="922" spans="1:5">
      <c r="A922" t="s">
        <v>1893</v>
      </c>
      <c r="B922">
        <v>4</v>
      </c>
      <c r="C922" t="s">
        <v>1894</v>
      </c>
      <c r="D922" s="46">
        <v>0</v>
      </c>
      <c r="E922" s="46">
        <v>9975.58</v>
      </c>
    </row>
    <row r="923" spans="1:5">
      <c r="A923" t="s">
        <v>1895</v>
      </c>
      <c r="B923">
        <v>4</v>
      </c>
      <c r="C923" t="s">
        <v>1896</v>
      </c>
      <c r="D923" s="46">
        <v>0</v>
      </c>
      <c r="E923" s="46">
        <v>6338.27</v>
      </c>
    </row>
    <row r="924" spans="1:5">
      <c r="A924" t="s">
        <v>1897</v>
      </c>
      <c r="B924">
        <v>4</v>
      </c>
      <c r="C924" t="s">
        <v>1898</v>
      </c>
      <c r="D924" s="46">
        <v>0</v>
      </c>
      <c r="E924" s="46">
        <v>1824.51</v>
      </c>
    </row>
    <row r="925" spans="1:5">
      <c r="A925" t="s">
        <v>1899</v>
      </c>
      <c r="B925">
        <v>4</v>
      </c>
      <c r="C925" t="s">
        <v>1900</v>
      </c>
      <c r="D925" s="46">
        <v>0</v>
      </c>
      <c r="E925" s="46">
        <v>4703.07</v>
      </c>
    </row>
    <row r="926" spans="1:5">
      <c r="A926" t="s">
        <v>1901</v>
      </c>
      <c r="B926">
        <v>4</v>
      </c>
      <c r="C926" t="s">
        <v>1902</v>
      </c>
      <c r="D926" s="46">
        <v>0</v>
      </c>
      <c r="E926" s="46">
        <v>3263.79</v>
      </c>
    </row>
    <row r="927" spans="1:5">
      <c r="A927" t="s">
        <v>1903</v>
      </c>
      <c r="B927">
        <v>4</v>
      </c>
      <c r="C927" t="s">
        <v>1904</v>
      </c>
      <c r="D927" s="46">
        <v>0</v>
      </c>
      <c r="E927" s="46">
        <v>3573.83</v>
      </c>
    </row>
    <row r="928" spans="1:5">
      <c r="A928" t="s">
        <v>1905</v>
      </c>
      <c r="B928">
        <v>4</v>
      </c>
      <c r="C928" t="s">
        <v>1906</v>
      </c>
      <c r="D928" s="46">
        <v>0</v>
      </c>
      <c r="E928" s="46">
        <v>3574.79</v>
      </c>
    </row>
    <row r="929" spans="1:5">
      <c r="A929" t="s">
        <v>1907</v>
      </c>
      <c r="B929">
        <v>4</v>
      </c>
      <c r="C929" t="s">
        <v>1908</v>
      </c>
      <c r="D929" s="46">
        <v>0</v>
      </c>
      <c r="E929" s="46">
        <v>10684.56</v>
      </c>
    </row>
    <row r="930" spans="1:5">
      <c r="A930" t="s">
        <v>1909</v>
      </c>
      <c r="B930">
        <v>4</v>
      </c>
      <c r="C930" t="s">
        <v>1910</v>
      </c>
      <c r="D930" s="46">
        <v>0</v>
      </c>
      <c r="E930" s="46">
        <v>10803.31</v>
      </c>
    </row>
    <row r="931" spans="1:5">
      <c r="A931" t="s">
        <v>1911</v>
      </c>
      <c r="B931">
        <v>4</v>
      </c>
      <c r="C931" t="s">
        <v>1912</v>
      </c>
      <c r="D931" s="46">
        <v>0</v>
      </c>
      <c r="E931" s="46">
        <v>11384.91</v>
      </c>
    </row>
    <row r="932" spans="1:5">
      <c r="A932" t="s">
        <v>1913</v>
      </c>
      <c r="B932">
        <v>4</v>
      </c>
      <c r="C932" t="s">
        <v>1914</v>
      </c>
      <c r="D932" s="46">
        <v>0</v>
      </c>
      <c r="E932" s="46">
        <v>2493.5500000000002</v>
      </c>
    </row>
    <row r="933" spans="1:5">
      <c r="A933" t="s">
        <v>1915</v>
      </c>
      <c r="B933">
        <v>4</v>
      </c>
      <c r="C933" t="s">
        <v>1916</v>
      </c>
      <c r="D933" s="46">
        <v>0</v>
      </c>
      <c r="E933" s="46">
        <v>12006.96</v>
      </c>
    </row>
    <row r="934" spans="1:5">
      <c r="A934" t="s">
        <v>1917</v>
      </c>
      <c r="B934">
        <v>4</v>
      </c>
      <c r="C934" t="s">
        <v>1918</v>
      </c>
      <c r="D934" s="46">
        <v>0</v>
      </c>
      <c r="E934" s="46">
        <v>15508.68</v>
      </c>
    </row>
    <row r="935" spans="1:5">
      <c r="A935" t="s">
        <v>1919</v>
      </c>
      <c r="B935">
        <v>4</v>
      </c>
      <c r="C935" t="s">
        <v>1920</v>
      </c>
      <c r="D935" s="46">
        <v>0</v>
      </c>
      <c r="E935" s="46">
        <v>15842.44</v>
      </c>
    </row>
    <row r="936" spans="1:5">
      <c r="A936" t="s">
        <v>1921</v>
      </c>
      <c r="B936">
        <v>4</v>
      </c>
      <c r="C936" t="s">
        <v>1922</v>
      </c>
      <c r="D936" s="46">
        <v>0</v>
      </c>
      <c r="E936" s="46">
        <v>13782.25</v>
      </c>
    </row>
    <row r="937" spans="1:5">
      <c r="A937" t="s">
        <v>1923</v>
      </c>
      <c r="B937">
        <v>3</v>
      </c>
      <c r="C937" t="s">
        <v>1924</v>
      </c>
      <c r="D937" s="46">
        <v>0</v>
      </c>
      <c r="E937" s="46">
        <v>3586442.31</v>
      </c>
    </row>
    <row r="938" spans="1:5">
      <c r="A938" t="s">
        <v>1925</v>
      </c>
      <c r="B938">
        <v>4</v>
      </c>
      <c r="C938" t="s">
        <v>1924</v>
      </c>
      <c r="D938" s="46">
        <v>0</v>
      </c>
      <c r="E938" s="46">
        <v>12703.97</v>
      </c>
    </row>
    <row r="939" spans="1:5">
      <c r="A939" t="s">
        <v>1926</v>
      </c>
      <c r="B939">
        <v>4</v>
      </c>
      <c r="C939" t="s">
        <v>1927</v>
      </c>
      <c r="D939" s="46">
        <v>0</v>
      </c>
      <c r="E939" s="46">
        <v>11082.68</v>
      </c>
    </row>
    <row r="940" spans="1:5">
      <c r="A940" t="s">
        <v>1928</v>
      </c>
      <c r="B940">
        <v>4</v>
      </c>
      <c r="C940" t="s">
        <v>1929</v>
      </c>
      <c r="D940" s="46">
        <v>0</v>
      </c>
      <c r="E940" s="46">
        <v>3.82</v>
      </c>
    </row>
    <row r="941" spans="1:5">
      <c r="A941" t="s">
        <v>1930</v>
      </c>
      <c r="B941">
        <v>4</v>
      </c>
      <c r="C941" t="s">
        <v>1931</v>
      </c>
      <c r="D941" s="46">
        <v>0</v>
      </c>
      <c r="E941" s="46">
        <v>186729.55</v>
      </c>
    </row>
    <row r="942" spans="1:5">
      <c r="A942" t="s">
        <v>1932</v>
      </c>
      <c r="B942">
        <v>4</v>
      </c>
      <c r="C942" t="s">
        <v>1933</v>
      </c>
      <c r="D942" s="46">
        <v>0</v>
      </c>
      <c r="E942" s="46">
        <v>147893.97</v>
      </c>
    </row>
    <row r="943" spans="1:5">
      <c r="A943" t="s">
        <v>1934</v>
      </c>
      <c r="B943">
        <v>4</v>
      </c>
      <c r="C943" t="s">
        <v>1935</v>
      </c>
      <c r="D943" s="46">
        <v>0</v>
      </c>
      <c r="E943" s="46">
        <v>126681.2</v>
      </c>
    </row>
    <row r="944" spans="1:5">
      <c r="A944" t="s">
        <v>1936</v>
      </c>
      <c r="B944">
        <v>4</v>
      </c>
      <c r="C944" t="s">
        <v>1937</v>
      </c>
      <c r="D944" s="46">
        <v>0</v>
      </c>
      <c r="E944" s="46">
        <v>19191.97</v>
      </c>
    </row>
    <row r="945" spans="1:5">
      <c r="A945" t="s">
        <v>1938</v>
      </c>
      <c r="B945">
        <v>4</v>
      </c>
      <c r="C945" t="s">
        <v>1939</v>
      </c>
      <c r="D945" s="46">
        <v>0</v>
      </c>
      <c r="E945" s="46">
        <v>10104.879999999999</v>
      </c>
    </row>
    <row r="946" spans="1:5">
      <c r="A946" t="s">
        <v>1940</v>
      </c>
      <c r="B946">
        <v>4</v>
      </c>
      <c r="C946" t="s">
        <v>1941</v>
      </c>
      <c r="D946" s="46">
        <v>0</v>
      </c>
      <c r="E946" s="46">
        <v>64484.88</v>
      </c>
    </row>
    <row r="947" spans="1:5">
      <c r="A947" t="s">
        <v>1942</v>
      </c>
      <c r="B947">
        <v>4</v>
      </c>
      <c r="C947" t="s">
        <v>1943</v>
      </c>
      <c r="D947" s="46">
        <v>0</v>
      </c>
      <c r="E947" s="46">
        <v>33390.21</v>
      </c>
    </row>
    <row r="948" spans="1:5">
      <c r="A948" t="s">
        <v>1944</v>
      </c>
      <c r="B948">
        <v>4</v>
      </c>
      <c r="C948" t="s">
        <v>1945</v>
      </c>
      <c r="D948" s="46">
        <v>210530.09</v>
      </c>
      <c r="E948" s="46">
        <v>0</v>
      </c>
    </row>
    <row r="949" spans="1:5">
      <c r="A949" t="s">
        <v>1946</v>
      </c>
      <c r="B949">
        <v>4</v>
      </c>
      <c r="C949" t="s">
        <v>1947</v>
      </c>
      <c r="D949" s="46">
        <v>0</v>
      </c>
      <c r="E949" s="46">
        <v>437710.78</v>
      </c>
    </row>
    <row r="950" spans="1:5">
      <c r="A950" t="s">
        <v>1948</v>
      </c>
      <c r="B950">
        <v>4</v>
      </c>
      <c r="C950" t="s">
        <v>1949</v>
      </c>
      <c r="D950" s="46">
        <v>0</v>
      </c>
      <c r="E950" s="46">
        <v>625447.81000000006</v>
      </c>
    </row>
    <row r="951" spans="1:5">
      <c r="A951" t="s">
        <v>1950</v>
      </c>
      <c r="B951">
        <v>4</v>
      </c>
      <c r="C951" t="s">
        <v>1951</v>
      </c>
      <c r="D951" s="46">
        <v>0</v>
      </c>
      <c r="E951" s="46">
        <v>512188.62</v>
      </c>
    </row>
    <row r="952" spans="1:5">
      <c r="A952" t="s">
        <v>1952</v>
      </c>
      <c r="B952">
        <v>4</v>
      </c>
      <c r="C952" t="s">
        <v>1953</v>
      </c>
      <c r="D952" s="46">
        <v>0</v>
      </c>
      <c r="E952" s="46">
        <v>439373.46</v>
      </c>
    </row>
    <row r="953" spans="1:5">
      <c r="A953" t="s">
        <v>1954</v>
      </c>
      <c r="B953">
        <v>4</v>
      </c>
      <c r="C953" t="s">
        <v>1955</v>
      </c>
      <c r="D953" s="46">
        <v>0</v>
      </c>
      <c r="E953" s="46">
        <v>229071.29</v>
      </c>
    </row>
    <row r="954" spans="1:5">
      <c r="A954" t="s">
        <v>1956</v>
      </c>
      <c r="B954">
        <v>4</v>
      </c>
      <c r="C954" t="s">
        <v>1957</v>
      </c>
      <c r="D954" s="46">
        <v>0</v>
      </c>
      <c r="E954" s="46">
        <v>276854.32</v>
      </c>
    </row>
    <row r="955" spans="1:5">
      <c r="A955" t="s">
        <v>1958</v>
      </c>
      <c r="B955">
        <v>4</v>
      </c>
      <c r="C955" t="s">
        <v>1959</v>
      </c>
      <c r="D955" s="46">
        <v>0</v>
      </c>
      <c r="E955" s="46">
        <v>184522.22</v>
      </c>
    </row>
    <row r="956" spans="1:5">
      <c r="A956" t="s">
        <v>1960</v>
      </c>
      <c r="B956">
        <v>4</v>
      </c>
      <c r="C956" t="s">
        <v>1961</v>
      </c>
      <c r="D956" s="46">
        <v>0</v>
      </c>
      <c r="E956" s="46">
        <v>214938.41</v>
      </c>
    </row>
    <row r="957" spans="1:5">
      <c r="A957" t="s">
        <v>1962</v>
      </c>
      <c r="B957">
        <v>4</v>
      </c>
      <c r="C957" t="s">
        <v>1963</v>
      </c>
      <c r="D957" s="46">
        <v>0</v>
      </c>
      <c r="E957" s="46">
        <v>65944.78</v>
      </c>
    </row>
    <row r="958" spans="1:5">
      <c r="A958" t="s">
        <v>1964</v>
      </c>
      <c r="B958">
        <v>4</v>
      </c>
      <c r="C958" t="s">
        <v>1965</v>
      </c>
      <c r="D958" s="46">
        <v>0</v>
      </c>
      <c r="E958" s="46">
        <v>27199.61</v>
      </c>
    </row>
    <row r="959" spans="1:5">
      <c r="A959" t="s">
        <v>1966</v>
      </c>
      <c r="B959">
        <v>4</v>
      </c>
      <c r="C959" t="s">
        <v>1967</v>
      </c>
      <c r="D959" s="46">
        <v>0</v>
      </c>
      <c r="E959" s="46">
        <v>10268.81</v>
      </c>
    </row>
    <row r="960" spans="1:5">
      <c r="A960" t="s">
        <v>1968</v>
      </c>
      <c r="B960">
        <v>4</v>
      </c>
      <c r="C960" t="s">
        <v>1969</v>
      </c>
      <c r="D960" s="46">
        <v>0</v>
      </c>
      <c r="E960" s="46">
        <v>13029.05</v>
      </c>
    </row>
    <row r="961" spans="1:5">
      <c r="A961" t="s">
        <v>1970</v>
      </c>
      <c r="B961">
        <v>4</v>
      </c>
      <c r="C961" t="s">
        <v>1971</v>
      </c>
      <c r="D961" s="46">
        <v>0</v>
      </c>
      <c r="E961" s="46">
        <v>13029.05</v>
      </c>
    </row>
    <row r="962" spans="1:5">
      <c r="A962" t="s">
        <v>1972</v>
      </c>
      <c r="B962">
        <v>4</v>
      </c>
      <c r="C962" t="s">
        <v>1973</v>
      </c>
      <c r="D962" s="46">
        <v>0</v>
      </c>
      <c r="E962" s="46">
        <v>74913.06</v>
      </c>
    </row>
    <row r="963" spans="1:5">
      <c r="A963" t="s">
        <v>1974</v>
      </c>
      <c r="B963">
        <v>4</v>
      </c>
      <c r="C963" t="s">
        <v>1975</v>
      </c>
      <c r="D963" s="46">
        <v>0</v>
      </c>
      <c r="E963" s="46">
        <v>8940.6299999999992</v>
      </c>
    </row>
    <row r="964" spans="1:5">
      <c r="A964" t="s">
        <v>1976</v>
      </c>
      <c r="B964">
        <v>4</v>
      </c>
      <c r="C964" t="s">
        <v>1977</v>
      </c>
      <c r="D964" s="46">
        <v>0</v>
      </c>
      <c r="E964" s="46">
        <v>11931.76</v>
      </c>
    </row>
    <row r="965" spans="1:5">
      <c r="A965" t="s">
        <v>1978</v>
      </c>
      <c r="B965">
        <v>4</v>
      </c>
      <c r="C965" t="s">
        <v>1979</v>
      </c>
      <c r="D965" s="46">
        <v>0</v>
      </c>
      <c r="E965" s="46">
        <v>39341.61</v>
      </c>
    </row>
    <row r="966" spans="1:5">
      <c r="A966" t="s">
        <v>1980</v>
      </c>
      <c r="B966">
        <v>3</v>
      </c>
      <c r="C966" t="s">
        <v>1981</v>
      </c>
      <c r="D966" s="46">
        <v>0</v>
      </c>
      <c r="E966" s="46">
        <v>204766.54</v>
      </c>
    </row>
    <row r="967" spans="1:5">
      <c r="A967" t="s">
        <v>1982</v>
      </c>
      <c r="B967">
        <v>4</v>
      </c>
      <c r="C967" t="s">
        <v>1983</v>
      </c>
      <c r="D967" s="46">
        <v>0</v>
      </c>
      <c r="E967" s="46">
        <v>30888.33</v>
      </c>
    </row>
    <row r="968" spans="1:5">
      <c r="A968" t="s">
        <v>1984</v>
      </c>
      <c r="B968">
        <v>4</v>
      </c>
      <c r="C968" t="s">
        <v>1985</v>
      </c>
      <c r="D968" s="46">
        <v>0</v>
      </c>
      <c r="E968" s="46">
        <v>14385.89</v>
      </c>
    </row>
    <row r="969" spans="1:5">
      <c r="A969" t="s">
        <v>1986</v>
      </c>
      <c r="B969">
        <v>4</v>
      </c>
      <c r="C969" t="s">
        <v>1987</v>
      </c>
      <c r="D969" s="46">
        <v>0</v>
      </c>
      <c r="E969" s="46">
        <v>47348.84</v>
      </c>
    </row>
    <row r="970" spans="1:5">
      <c r="A970" t="s">
        <v>1988</v>
      </c>
      <c r="B970">
        <v>4</v>
      </c>
      <c r="C970" t="s">
        <v>1989</v>
      </c>
      <c r="D970" s="46">
        <v>0</v>
      </c>
      <c r="E970" s="46">
        <v>13053.87</v>
      </c>
    </row>
    <row r="971" spans="1:5">
      <c r="A971" t="s">
        <v>1990</v>
      </c>
      <c r="B971">
        <v>4</v>
      </c>
      <c r="C971" t="s">
        <v>1991</v>
      </c>
      <c r="D971" s="46">
        <v>0</v>
      </c>
      <c r="E971" s="46">
        <v>25671.4</v>
      </c>
    </row>
    <row r="972" spans="1:5">
      <c r="A972" t="s">
        <v>1992</v>
      </c>
      <c r="B972">
        <v>4</v>
      </c>
      <c r="C972" t="s">
        <v>1993</v>
      </c>
      <c r="D972" s="46">
        <v>0</v>
      </c>
      <c r="E972" s="46">
        <v>0</v>
      </c>
    </row>
    <row r="973" spans="1:5">
      <c r="A973" t="s">
        <v>1994</v>
      </c>
      <c r="B973">
        <v>4</v>
      </c>
      <c r="C973" t="s">
        <v>1995</v>
      </c>
      <c r="D973" s="46">
        <v>0</v>
      </c>
      <c r="E973" s="46">
        <v>47750.1</v>
      </c>
    </row>
    <row r="974" spans="1:5">
      <c r="A974" t="s">
        <v>1996</v>
      </c>
      <c r="B974">
        <v>4</v>
      </c>
      <c r="C974" t="s">
        <v>1997</v>
      </c>
      <c r="D974" s="46">
        <v>0</v>
      </c>
      <c r="E974" s="46">
        <v>11338.32</v>
      </c>
    </row>
    <row r="975" spans="1:5">
      <c r="A975" t="s">
        <v>1998</v>
      </c>
      <c r="B975">
        <v>4</v>
      </c>
      <c r="C975" t="s">
        <v>1999</v>
      </c>
      <c r="D975" s="46">
        <v>0</v>
      </c>
      <c r="E975" s="46">
        <v>14329.79</v>
      </c>
    </row>
    <row r="976" spans="1:5">
      <c r="A976" t="s">
        <v>2000</v>
      </c>
      <c r="B976">
        <v>3</v>
      </c>
      <c r="C976" t="s">
        <v>2001</v>
      </c>
      <c r="D976" s="46">
        <v>0</v>
      </c>
      <c r="E976" s="46">
        <v>433161.47</v>
      </c>
    </row>
    <row r="977" spans="1:5">
      <c r="A977" t="s">
        <v>2002</v>
      </c>
      <c r="B977">
        <v>4</v>
      </c>
      <c r="C977" t="s">
        <v>2003</v>
      </c>
      <c r="D977" s="46">
        <v>0</v>
      </c>
      <c r="E977" s="46">
        <v>326.64</v>
      </c>
    </row>
    <row r="978" spans="1:5">
      <c r="A978" t="s">
        <v>2004</v>
      </c>
      <c r="B978">
        <v>4</v>
      </c>
      <c r="C978" t="s">
        <v>2005</v>
      </c>
      <c r="D978" s="46">
        <v>0</v>
      </c>
      <c r="E978" s="46">
        <v>19207.150000000001</v>
      </c>
    </row>
    <row r="979" spans="1:5">
      <c r="A979" t="s">
        <v>2006</v>
      </c>
      <c r="B979">
        <v>4</v>
      </c>
      <c r="C979" t="s">
        <v>2007</v>
      </c>
      <c r="D979" s="46">
        <v>8528.6</v>
      </c>
      <c r="E979" s="46">
        <v>0</v>
      </c>
    </row>
    <row r="980" spans="1:5">
      <c r="A980" t="s">
        <v>2008</v>
      </c>
      <c r="B980">
        <v>4</v>
      </c>
      <c r="C980" t="s">
        <v>2009</v>
      </c>
      <c r="D980" s="46">
        <v>0</v>
      </c>
      <c r="E980" s="46">
        <v>45423.43</v>
      </c>
    </row>
    <row r="981" spans="1:5">
      <c r="A981" t="s">
        <v>2010</v>
      </c>
      <c r="B981">
        <v>4</v>
      </c>
      <c r="C981" t="s">
        <v>2011</v>
      </c>
      <c r="D981" s="46">
        <v>0</v>
      </c>
      <c r="E981" s="46">
        <v>16975.490000000002</v>
      </c>
    </row>
    <row r="982" spans="1:5">
      <c r="A982" t="s">
        <v>2012</v>
      </c>
      <c r="B982">
        <v>4</v>
      </c>
      <c r="C982" t="s">
        <v>2013</v>
      </c>
      <c r="D982" s="46">
        <v>0</v>
      </c>
      <c r="E982" s="46">
        <v>11980.59</v>
      </c>
    </row>
    <row r="983" spans="1:5">
      <c r="A983" t="s">
        <v>2014</v>
      </c>
      <c r="B983">
        <v>4</v>
      </c>
      <c r="C983" t="s">
        <v>2015</v>
      </c>
      <c r="D983" s="46">
        <v>0</v>
      </c>
      <c r="E983" s="46">
        <v>7877.75</v>
      </c>
    </row>
    <row r="984" spans="1:5">
      <c r="A984" t="s">
        <v>2016</v>
      </c>
      <c r="B984">
        <v>4</v>
      </c>
      <c r="C984" t="s">
        <v>2017</v>
      </c>
      <c r="D984" s="46">
        <v>0</v>
      </c>
      <c r="E984" s="46">
        <v>28374.06</v>
      </c>
    </row>
    <row r="985" spans="1:5">
      <c r="A985" t="s">
        <v>2018</v>
      </c>
      <c r="B985">
        <v>4</v>
      </c>
      <c r="C985" t="s">
        <v>2019</v>
      </c>
      <c r="D985" s="46">
        <v>0</v>
      </c>
      <c r="E985" s="46">
        <v>19609.72</v>
      </c>
    </row>
    <row r="986" spans="1:5">
      <c r="A986" t="s">
        <v>2020</v>
      </c>
      <c r="B986">
        <v>4</v>
      </c>
      <c r="C986" t="s">
        <v>2021</v>
      </c>
      <c r="D986" s="46">
        <v>0</v>
      </c>
      <c r="E986" s="46">
        <v>94687.96</v>
      </c>
    </row>
    <row r="987" spans="1:5">
      <c r="A987" t="s">
        <v>2022</v>
      </c>
      <c r="B987">
        <v>4</v>
      </c>
      <c r="C987" t="s">
        <v>2023</v>
      </c>
      <c r="D987" s="46">
        <v>0</v>
      </c>
      <c r="E987" s="46">
        <v>30767.31</v>
      </c>
    </row>
    <row r="988" spans="1:5">
      <c r="A988" t="s">
        <v>2024</v>
      </c>
      <c r="B988">
        <v>4</v>
      </c>
      <c r="C988" t="s">
        <v>2025</v>
      </c>
      <c r="D988" s="46">
        <v>0</v>
      </c>
      <c r="E988" s="46">
        <v>4898.1899999999996</v>
      </c>
    </row>
    <row r="989" spans="1:5">
      <c r="A989" t="s">
        <v>2026</v>
      </c>
      <c r="B989">
        <v>4</v>
      </c>
      <c r="C989" t="s">
        <v>2027</v>
      </c>
      <c r="D989" s="46">
        <v>0</v>
      </c>
      <c r="E989" s="46">
        <v>10359.620000000001</v>
      </c>
    </row>
    <row r="990" spans="1:5">
      <c r="A990" t="s">
        <v>2028</v>
      </c>
      <c r="B990">
        <v>4</v>
      </c>
      <c r="C990" t="s">
        <v>2029</v>
      </c>
      <c r="D990" s="46">
        <v>0</v>
      </c>
      <c r="E990" s="46">
        <v>17974.59</v>
      </c>
    </row>
    <row r="991" spans="1:5">
      <c r="A991" t="s">
        <v>2030</v>
      </c>
      <c r="B991">
        <v>4</v>
      </c>
      <c r="C991" t="s">
        <v>2031</v>
      </c>
      <c r="D991" s="46">
        <v>0</v>
      </c>
      <c r="E991" s="46">
        <v>23313.75</v>
      </c>
    </row>
    <row r="992" spans="1:5">
      <c r="A992" t="s">
        <v>2032</v>
      </c>
      <c r="B992">
        <v>4</v>
      </c>
      <c r="C992" t="s">
        <v>2033</v>
      </c>
      <c r="D992" s="46">
        <v>0</v>
      </c>
      <c r="E992" s="46">
        <v>59363.16</v>
      </c>
    </row>
    <row r="993" spans="1:5">
      <c r="A993" t="s">
        <v>2034</v>
      </c>
      <c r="B993">
        <v>4</v>
      </c>
      <c r="C993" t="s">
        <v>2035</v>
      </c>
      <c r="D993" s="46">
        <v>0</v>
      </c>
      <c r="E993" s="46">
        <v>10575.64</v>
      </c>
    </row>
    <row r="994" spans="1:5">
      <c r="A994" t="s">
        <v>2036</v>
      </c>
      <c r="B994">
        <v>4</v>
      </c>
      <c r="C994" t="s">
        <v>2037</v>
      </c>
      <c r="D994" s="46">
        <v>0</v>
      </c>
      <c r="E994" s="46">
        <v>34453.96</v>
      </c>
    </row>
    <row r="995" spans="1:5">
      <c r="A995" t="s">
        <v>2038</v>
      </c>
      <c r="B995">
        <v>4</v>
      </c>
      <c r="C995" t="s">
        <v>2039</v>
      </c>
      <c r="D995" s="46">
        <v>0</v>
      </c>
      <c r="E995" s="46">
        <v>5521.06</v>
      </c>
    </row>
    <row r="996" spans="1:5">
      <c r="A996" t="s">
        <v>2040</v>
      </c>
      <c r="B996">
        <v>2</v>
      </c>
      <c r="C996" t="s">
        <v>2041</v>
      </c>
      <c r="D996" s="46">
        <v>0</v>
      </c>
      <c r="E996" s="46">
        <v>3569819.92</v>
      </c>
    </row>
    <row r="997" spans="1:5">
      <c r="A997" t="s">
        <v>2042</v>
      </c>
      <c r="B997">
        <v>3</v>
      </c>
      <c r="C997" t="s">
        <v>2043</v>
      </c>
      <c r="D997" s="46">
        <v>0</v>
      </c>
      <c r="E997" s="46">
        <v>3569819.92</v>
      </c>
    </row>
    <row r="998" spans="1:5">
      <c r="A998" t="s">
        <v>2044</v>
      </c>
      <c r="B998">
        <v>4</v>
      </c>
      <c r="C998" t="s">
        <v>2045</v>
      </c>
      <c r="D998" s="46">
        <v>0</v>
      </c>
      <c r="E998" s="46">
        <v>31681.43</v>
      </c>
    </row>
    <row r="999" spans="1:5">
      <c r="A999" t="s">
        <v>2046</v>
      </c>
      <c r="B999">
        <v>4</v>
      </c>
      <c r="C999" t="s">
        <v>2047</v>
      </c>
      <c r="D999" s="46">
        <v>0</v>
      </c>
      <c r="E999" s="46">
        <v>6285.35</v>
      </c>
    </row>
    <row r="1000" spans="1:5">
      <c r="A1000" t="s">
        <v>2048</v>
      </c>
      <c r="B1000">
        <v>4</v>
      </c>
      <c r="C1000" t="s">
        <v>2049</v>
      </c>
      <c r="D1000" s="46">
        <v>0</v>
      </c>
      <c r="E1000" s="46">
        <v>1189759.81</v>
      </c>
    </row>
    <row r="1001" spans="1:5">
      <c r="A1001" t="s">
        <v>2050</v>
      </c>
      <c r="B1001">
        <v>4</v>
      </c>
      <c r="C1001" t="s">
        <v>2051</v>
      </c>
      <c r="D1001" s="46">
        <v>0</v>
      </c>
      <c r="E1001" s="46">
        <v>2172049.94</v>
      </c>
    </row>
    <row r="1002" spans="1:5">
      <c r="A1002" t="s">
        <v>2052</v>
      </c>
      <c r="B1002">
        <v>4</v>
      </c>
      <c r="C1002" t="s">
        <v>2053</v>
      </c>
      <c r="D1002" s="46">
        <v>0</v>
      </c>
      <c r="E1002" s="46">
        <v>34501.14</v>
      </c>
    </row>
    <row r="1003" spans="1:5">
      <c r="A1003" t="s">
        <v>2054</v>
      </c>
      <c r="B1003">
        <v>4</v>
      </c>
      <c r="C1003" t="s">
        <v>2055</v>
      </c>
      <c r="D1003" s="46">
        <v>0</v>
      </c>
      <c r="E1003" s="46">
        <v>135542.25</v>
      </c>
    </row>
    <row r="1004" spans="1:5">
      <c r="A1004" t="s">
        <v>2056</v>
      </c>
      <c r="B1004">
        <v>2</v>
      </c>
      <c r="C1004" t="s">
        <v>2057</v>
      </c>
      <c r="D1004" s="46">
        <v>0</v>
      </c>
      <c r="E1004" s="46">
        <v>3749237.01</v>
      </c>
    </row>
    <row r="1005" spans="1:5">
      <c r="A1005" t="s">
        <v>2058</v>
      </c>
      <c r="B1005">
        <v>3</v>
      </c>
      <c r="C1005" t="s">
        <v>2059</v>
      </c>
      <c r="D1005" s="46">
        <v>0</v>
      </c>
      <c r="E1005" s="46">
        <v>444371.55</v>
      </c>
    </row>
    <row r="1006" spans="1:5">
      <c r="A1006" t="s">
        <v>2060</v>
      </c>
      <c r="B1006">
        <v>4</v>
      </c>
      <c r="C1006" t="s">
        <v>2061</v>
      </c>
      <c r="D1006" s="46">
        <v>0</v>
      </c>
      <c r="E1006" s="46">
        <v>102764.04</v>
      </c>
    </row>
    <row r="1007" spans="1:5">
      <c r="A1007" t="s">
        <v>2062</v>
      </c>
      <c r="B1007">
        <v>4</v>
      </c>
      <c r="C1007" t="s">
        <v>2063</v>
      </c>
      <c r="D1007" s="46">
        <v>0</v>
      </c>
      <c r="E1007" s="46">
        <v>28063.95</v>
      </c>
    </row>
    <row r="1008" spans="1:5">
      <c r="A1008" t="s">
        <v>2064</v>
      </c>
      <c r="B1008">
        <v>4</v>
      </c>
      <c r="C1008" t="s">
        <v>2065</v>
      </c>
      <c r="D1008" s="46">
        <v>0.01</v>
      </c>
      <c r="E1008" s="46">
        <v>0</v>
      </c>
    </row>
    <row r="1009" spans="1:5">
      <c r="A1009" t="s">
        <v>2066</v>
      </c>
      <c r="B1009">
        <v>4</v>
      </c>
      <c r="C1009" t="s">
        <v>2067</v>
      </c>
      <c r="D1009" s="46">
        <v>0</v>
      </c>
      <c r="E1009" s="46">
        <v>9126.1</v>
      </c>
    </row>
    <row r="1010" spans="1:5">
      <c r="A1010" t="s">
        <v>2068</v>
      </c>
      <c r="B1010">
        <v>4</v>
      </c>
      <c r="C1010" t="s">
        <v>2069</v>
      </c>
      <c r="D1010" s="46">
        <v>2601.6799999999998</v>
      </c>
      <c r="E1010" s="46">
        <v>0</v>
      </c>
    </row>
    <row r="1011" spans="1:5">
      <c r="A1011" t="s">
        <v>2070</v>
      </c>
      <c r="B1011">
        <v>4</v>
      </c>
      <c r="C1011" t="s">
        <v>2071</v>
      </c>
      <c r="D1011" s="46">
        <v>0</v>
      </c>
      <c r="E1011" s="46">
        <v>15609.48</v>
      </c>
    </row>
    <row r="1012" spans="1:5">
      <c r="A1012" t="s">
        <v>2072</v>
      </c>
      <c r="B1012">
        <v>4</v>
      </c>
      <c r="C1012" t="s">
        <v>2073</v>
      </c>
      <c r="D1012" s="46">
        <v>0</v>
      </c>
      <c r="E1012" s="46">
        <v>21766.720000000001</v>
      </c>
    </row>
    <row r="1013" spans="1:5">
      <c r="A1013" t="s">
        <v>2074</v>
      </c>
      <c r="B1013">
        <v>4</v>
      </c>
      <c r="C1013" t="s">
        <v>2075</v>
      </c>
      <c r="D1013" s="46">
        <v>0</v>
      </c>
      <c r="E1013" s="46">
        <v>32102.080000000002</v>
      </c>
    </row>
    <row r="1014" spans="1:5">
      <c r="A1014" t="s">
        <v>2076</v>
      </c>
      <c r="B1014">
        <v>4</v>
      </c>
      <c r="C1014" t="s">
        <v>2077</v>
      </c>
      <c r="D1014" s="46">
        <v>0</v>
      </c>
      <c r="E1014" s="46">
        <v>10977.47</v>
      </c>
    </row>
    <row r="1015" spans="1:5">
      <c r="A1015" t="s">
        <v>2078</v>
      </c>
      <c r="B1015">
        <v>4</v>
      </c>
      <c r="C1015" t="s">
        <v>2079</v>
      </c>
      <c r="D1015" s="46">
        <v>0</v>
      </c>
      <c r="E1015" s="46">
        <v>12868.63</v>
      </c>
    </row>
    <row r="1016" spans="1:5">
      <c r="A1016" t="s">
        <v>2080</v>
      </c>
      <c r="B1016">
        <v>4</v>
      </c>
      <c r="C1016" t="s">
        <v>2081</v>
      </c>
      <c r="D1016" s="46">
        <v>0</v>
      </c>
      <c r="E1016" s="46">
        <v>106448.72</v>
      </c>
    </row>
    <row r="1017" spans="1:5">
      <c r="A1017" t="s">
        <v>2082</v>
      </c>
      <c r="B1017">
        <v>4</v>
      </c>
      <c r="C1017" t="s">
        <v>2083</v>
      </c>
      <c r="D1017" s="46">
        <v>0</v>
      </c>
      <c r="E1017" s="46">
        <v>3774.9</v>
      </c>
    </row>
    <row r="1018" spans="1:5">
      <c r="A1018" t="s">
        <v>2084</v>
      </c>
      <c r="B1018">
        <v>4</v>
      </c>
      <c r="C1018" t="s">
        <v>2085</v>
      </c>
      <c r="D1018" s="46">
        <v>0</v>
      </c>
      <c r="E1018" s="46">
        <v>19653.59</v>
      </c>
    </row>
    <row r="1019" spans="1:5">
      <c r="A1019" t="s">
        <v>2086</v>
      </c>
      <c r="B1019">
        <v>4</v>
      </c>
      <c r="C1019" t="s">
        <v>2087</v>
      </c>
      <c r="D1019" s="46">
        <v>0</v>
      </c>
      <c r="E1019" s="46">
        <v>10188.5</v>
      </c>
    </row>
    <row r="1020" spans="1:5">
      <c r="A1020" t="s">
        <v>2088</v>
      </c>
      <c r="B1020">
        <v>4</v>
      </c>
      <c r="C1020" t="s">
        <v>2089</v>
      </c>
      <c r="D1020" s="46">
        <v>0</v>
      </c>
      <c r="E1020" s="46">
        <v>4885.8</v>
      </c>
    </row>
    <row r="1021" spans="1:5">
      <c r="A1021" t="s">
        <v>2090</v>
      </c>
      <c r="B1021">
        <v>4</v>
      </c>
      <c r="C1021" t="s">
        <v>2091</v>
      </c>
      <c r="D1021" s="46">
        <v>0</v>
      </c>
      <c r="E1021" s="46">
        <v>30756.12</v>
      </c>
    </row>
    <row r="1022" spans="1:5">
      <c r="A1022" t="s">
        <v>2092</v>
      </c>
      <c r="B1022">
        <v>4</v>
      </c>
      <c r="C1022" t="s">
        <v>2093</v>
      </c>
      <c r="D1022" s="46">
        <v>0</v>
      </c>
      <c r="E1022" s="46">
        <v>13810.68</v>
      </c>
    </row>
    <row r="1023" spans="1:5">
      <c r="A1023" t="s">
        <v>2094</v>
      </c>
      <c r="B1023">
        <v>4</v>
      </c>
      <c r="C1023" t="s">
        <v>2095</v>
      </c>
      <c r="D1023" s="46">
        <v>0</v>
      </c>
      <c r="E1023" s="46">
        <v>8391.83</v>
      </c>
    </row>
    <row r="1024" spans="1:5">
      <c r="A1024" t="s">
        <v>2096</v>
      </c>
      <c r="B1024">
        <v>4</v>
      </c>
      <c r="C1024" t="s">
        <v>2097</v>
      </c>
      <c r="D1024" s="46">
        <v>0</v>
      </c>
      <c r="E1024" s="46">
        <v>9514</v>
      </c>
    </row>
    <row r="1025" spans="1:5">
      <c r="A1025" t="s">
        <v>2098</v>
      </c>
      <c r="B1025">
        <v>4</v>
      </c>
      <c r="C1025" t="s">
        <v>2099</v>
      </c>
      <c r="D1025" s="46">
        <v>0</v>
      </c>
      <c r="E1025" s="46">
        <v>17762.16</v>
      </c>
    </row>
    <row r="1026" spans="1:5">
      <c r="A1026" t="s">
        <v>2100</v>
      </c>
      <c r="B1026">
        <v>4</v>
      </c>
      <c r="C1026" t="s">
        <v>2101</v>
      </c>
      <c r="D1026" s="46">
        <v>11491.53</v>
      </c>
      <c r="E1026" s="46">
        <v>0</v>
      </c>
    </row>
    <row r="1027" spans="1:5">
      <c r="A1027" t="s">
        <v>2102</v>
      </c>
      <c r="B1027">
        <v>3</v>
      </c>
      <c r="C1027" t="s">
        <v>2103</v>
      </c>
      <c r="D1027" s="46">
        <v>0</v>
      </c>
      <c r="E1027" s="46">
        <v>24946.55</v>
      </c>
    </row>
    <row r="1028" spans="1:5">
      <c r="A1028" t="s">
        <v>2104</v>
      </c>
      <c r="B1028">
        <v>4</v>
      </c>
      <c r="C1028" t="s">
        <v>2105</v>
      </c>
      <c r="D1028" s="46">
        <v>0</v>
      </c>
      <c r="E1028" s="46">
        <v>8355.16</v>
      </c>
    </row>
    <row r="1029" spans="1:5">
      <c r="A1029" t="s">
        <v>2106</v>
      </c>
      <c r="B1029">
        <v>4</v>
      </c>
      <c r="C1029" t="s">
        <v>2107</v>
      </c>
      <c r="D1029" s="46">
        <v>0</v>
      </c>
      <c r="E1029" s="46">
        <v>8741.98</v>
      </c>
    </row>
    <row r="1030" spans="1:5">
      <c r="A1030" t="s">
        <v>2108</v>
      </c>
      <c r="B1030">
        <v>4</v>
      </c>
      <c r="C1030" t="s">
        <v>2109</v>
      </c>
      <c r="D1030" s="46">
        <v>0</v>
      </c>
      <c r="E1030" s="46">
        <v>7849.41</v>
      </c>
    </row>
    <row r="1031" spans="1:5">
      <c r="A1031" t="s">
        <v>2110</v>
      </c>
      <c r="B1031">
        <v>3</v>
      </c>
      <c r="C1031" t="s">
        <v>2111</v>
      </c>
      <c r="D1031" s="46">
        <v>0</v>
      </c>
      <c r="E1031" s="46">
        <v>235340</v>
      </c>
    </row>
    <row r="1032" spans="1:5">
      <c r="A1032" t="s">
        <v>2112</v>
      </c>
      <c r="B1032">
        <v>4</v>
      </c>
      <c r="C1032" t="s">
        <v>2111</v>
      </c>
      <c r="D1032" s="46">
        <v>0</v>
      </c>
      <c r="E1032" s="46">
        <v>235340</v>
      </c>
    </row>
    <row r="1033" spans="1:5">
      <c r="A1033" t="s">
        <v>2113</v>
      </c>
      <c r="B1033">
        <v>3</v>
      </c>
      <c r="C1033" t="s">
        <v>2114</v>
      </c>
      <c r="D1033" s="46">
        <v>0</v>
      </c>
      <c r="E1033" s="46">
        <v>14762.75</v>
      </c>
    </row>
    <row r="1034" spans="1:5">
      <c r="A1034" t="s">
        <v>2115</v>
      </c>
      <c r="B1034">
        <v>4</v>
      </c>
      <c r="C1034" t="s">
        <v>2116</v>
      </c>
      <c r="D1034" s="46">
        <v>0</v>
      </c>
      <c r="E1034" s="46">
        <v>674.2</v>
      </c>
    </row>
    <row r="1035" spans="1:5">
      <c r="A1035" t="s">
        <v>2117</v>
      </c>
      <c r="B1035">
        <v>4</v>
      </c>
      <c r="C1035" t="s">
        <v>2118</v>
      </c>
      <c r="D1035" s="46">
        <v>0</v>
      </c>
      <c r="E1035" s="46">
        <v>2633.78</v>
      </c>
    </row>
    <row r="1036" spans="1:5">
      <c r="A1036" t="s">
        <v>2119</v>
      </c>
      <c r="B1036">
        <v>4</v>
      </c>
      <c r="C1036" t="s">
        <v>2120</v>
      </c>
      <c r="D1036" s="46">
        <v>0</v>
      </c>
      <c r="E1036" s="46">
        <v>1452.92</v>
      </c>
    </row>
    <row r="1037" spans="1:5">
      <c r="A1037" t="s">
        <v>2121</v>
      </c>
      <c r="B1037">
        <v>4</v>
      </c>
      <c r="C1037" t="s">
        <v>2122</v>
      </c>
      <c r="D1037" s="46">
        <v>0</v>
      </c>
      <c r="E1037" s="46">
        <v>1792.92</v>
      </c>
    </row>
    <row r="1038" spans="1:5">
      <c r="A1038" t="s">
        <v>2123</v>
      </c>
      <c r="B1038">
        <v>4</v>
      </c>
      <c r="C1038" t="s">
        <v>2124</v>
      </c>
      <c r="D1038" s="46">
        <v>0</v>
      </c>
      <c r="E1038" s="46">
        <v>8208.93</v>
      </c>
    </row>
    <row r="1039" spans="1:5">
      <c r="A1039" t="s">
        <v>2125</v>
      </c>
      <c r="B1039">
        <v>3</v>
      </c>
      <c r="C1039" t="s">
        <v>2126</v>
      </c>
      <c r="D1039" s="46">
        <v>0</v>
      </c>
      <c r="E1039" s="46">
        <v>61.28</v>
      </c>
    </row>
    <row r="1040" spans="1:5">
      <c r="A1040" t="s">
        <v>2127</v>
      </c>
      <c r="B1040">
        <v>4</v>
      </c>
      <c r="C1040" t="s">
        <v>2128</v>
      </c>
      <c r="D1040" s="46">
        <v>0</v>
      </c>
      <c r="E1040" s="46">
        <v>61.28</v>
      </c>
    </row>
    <row r="1041" spans="1:5">
      <c r="A1041" t="s">
        <v>2129</v>
      </c>
      <c r="B1041">
        <v>3</v>
      </c>
      <c r="C1041" t="s">
        <v>2130</v>
      </c>
      <c r="D1041" s="46">
        <v>0</v>
      </c>
      <c r="E1041" s="46">
        <v>556.48</v>
      </c>
    </row>
    <row r="1042" spans="1:5">
      <c r="A1042" t="s">
        <v>2131</v>
      </c>
      <c r="B1042">
        <v>4</v>
      </c>
      <c r="C1042" t="s">
        <v>2130</v>
      </c>
      <c r="D1042" s="46">
        <v>0</v>
      </c>
      <c r="E1042" s="46">
        <v>556.48</v>
      </c>
    </row>
    <row r="1043" spans="1:5">
      <c r="A1043" t="s">
        <v>2132</v>
      </c>
      <c r="B1043">
        <v>3</v>
      </c>
      <c r="C1043" t="s">
        <v>2133</v>
      </c>
      <c r="D1043" s="46">
        <v>0</v>
      </c>
      <c r="E1043" s="46">
        <v>329306.33</v>
      </c>
    </row>
    <row r="1044" spans="1:5">
      <c r="A1044" t="s">
        <v>2134</v>
      </c>
      <c r="B1044">
        <v>4</v>
      </c>
      <c r="C1044" t="s">
        <v>2135</v>
      </c>
      <c r="D1044" s="46">
        <v>0</v>
      </c>
      <c r="E1044" s="46">
        <v>329306.33</v>
      </c>
    </row>
    <row r="1045" spans="1:5">
      <c r="A1045" t="s">
        <v>2136</v>
      </c>
      <c r="B1045">
        <v>3</v>
      </c>
      <c r="C1045" t="s">
        <v>2137</v>
      </c>
      <c r="D1045" s="46">
        <v>0</v>
      </c>
      <c r="E1045" s="46">
        <v>254757.76000000001</v>
      </c>
    </row>
    <row r="1046" spans="1:5">
      <c r="A1046" t="s">
        <v>2138</v>
      </c>
      <c r="B1046">
        <v>4</v>
      </c>
      <c r="C1046" t="s">
        <v>2137</v>
      </c>
      <c r="D1046" s="46">
        <v>0</v>
      </c>
      <c r="E1046" s="46">
        <v>191268.49</v>
      </c>
    </row>
    <row r="1047" spans="1:5">
      <c r="A1047" t="s">
        <v>2139</v>
      </c>
      <c r="B1047">
        <v>4</v>
      </c>
      <c r="C1047" t="s">
        <v>2140</v>
      </c>
      <c r="D1047" s="46">
        <v>0</v>
      </c>
      <c r="E1047" s="46">
        <v>63489.27</v>
      </c>
    </row>
    <row r="1048" spans="1:5">
      <c r="A1048" t="s">
        <v>2141</v>
      </c>
      <c r="B1048">
        <v>3</v>
      </c>
      <c r="C1048" t="s">
        <v>2142</v>
      </c>
      <c r="D1048" s="46">
        <v>0</v>
      </c>
      <c r="E1048" s="46">
        <v>191284.96</v>
      </c>
    </row>
    <row r="1049" spans="1:5">
      <c r="A1049" t="s">
        <v>2143</v>
      </c>
      <c r="B1049">
        <v>4</v>
      </c>
      <c r="C1049" t="s">
        <v>2144</v>
      </c>
      <c r="D1049" s="46">
        <v>0</v>
      </c>
      <c r="E1049" s="46">
        <v>191284.96</v>
      </c>
    </row>
    <row r="1050" spans="1:5">
      <c r="A1050" t="s">
        <v>2145</v>
      </c>
      <c r="B1050">
        <v>3</v>
      </c>
      <c r="C1050" t="s">
        <v>2146</v>
      </c>
      <c r="D1050" s="46">
        <v>0</v>
      </c>
      <c r="E1050" s="46">
        <v>51037.23</v>
      </c>
    </row>
    <row r="1051" spans="1:5">
      <c r="A1051" t="s">
        <v>2147</v>
      </c>
      <c r="B1051">
        <v>4</v>
      </c>
      <c r="C1051" t="s">
        <v>2148</v>
      </c>
      <c r="D1051" s="46">
        <v>0</v>
      </c>
      <c r="E1051" s="46">
        <v>51037.23</v>
      </c>
    </row>
    <row r="1052" spans="1:5">
      <c r="A1052" t="s">
        <v>2149</v>
      </c>
      <c r="B1052">
        <v>3</v>
      </c>
      <c r="C1052" t="s">
        <v>2150</v>
      </c>
      <c r="D1052" s="46">
        <v>0</v>
      </c>
      <c r="E1052" s="46">
        <v>158003.4</v>
      </c>
    </row>
    <row r="1053" spans="1:5">
      <c r="A1053" t="s">
        <v>2151</v>
      </c>
      <c r="B1053">
        <v>4</v>
      </c>
      <c r="C1053" t="s">
        <v>2152</v>
      </c>
      <c r="D1053" s="46">
        <v>0</v>
      </c>
      <c r="E1053" s="46">
        <v>158003.4</v>
      </c>
    </row>
    <row r="1054" spans="1:5">
      <c r="A1054" t="s">
        <v>2153</v>
      </c>
      <c r="B1054">
        <v>3</v>
      </c>
      <c r="C1054" t="s">
        <v>2154</v>
      </c>
      <c r="D1054" s="46">
        <v>0</v>
      </c>
      <c r="E1054" s="46">
        <v>460196.75</v>
      </c>
    </row>
    <row r="1055" spans="1:5">
      <c r="A1055" t="s">
        <v>2155</v>
      </c>
      <c r="B1055">
        <v>4</v>
      </c>
      <c r="C1055" t="s">
        <v>2156</v>
      </c>
      <c r="D1055" s="46">
        <v>0</v>
      </c>
      <c r="E1055" s="46">
        <v>6905.33</v>
      </c>
    </row>
    <row r="1056" spans="1:5">
      <c r="A1056" t="s">
        <v>2157</v>
      </c>
      <c r="B1056">
        <v>4</v>
      </c>
      <c r="C1056" t="s">
        <v>2158</v>
      </c>
      <c r="D1056" s="46">
        <v>0</v>
      </c>
      <c r="E1056" s="46">
        <v>15972.37</v>
      </c>
    </row>
    <row r="1057" spans="1:5">
      <c r="A1057" t="s">
        <v>2159</v>
      </c>
      <c r="B1057">
        <v>4</v>
      </c>
      <c r="C1057" t="s">
        <v>2160</v>
      </c>
      <c r="D1057" s="46">
        <v>0</v>
      </c>
      <c r="E1057" s="46">
        <v>24754.12</v>
      </c>
    </row>
    <row r="1058" spans="1:5">
      <c r="A1058" t="s">
        <v>2161</v>
      </c>
      <c r="B1058">
        <v>4</v>
      </c>
      <c r="C1058" t="s">
        <v>2162</v>
      </c>
      <c r="D1058" s="46">
        <v>0</v>
      </c>
      <c r="E1058" s="46">
        <v>4341.2299999999996</v>
      </c>
    </row>
    <row r="1059" spans="1:5">
      <c r="A1059" t="s">
        <v>2163</v>
      </c>
      <c r="B1059">
        <v>4</v>
      </c>
      <c r="C1059" t="s">
        <v>2164</v>
      </c>
      <c r="D1059" s="46">
        <v>0</v>
      </c>
      <c r="E1059" s="46">
        <v>198614.17</v>
      </c>
    </row>
    <row r="1060" spans="1:5">
      <c r="A1060" t="s">
        <v>2165</v>
      </c>
      <c r="B1060">
        <v>4</v>
      </c>
      <c r="C1060" t="s">
        <v>2166</v>
      </c>
      <c r="D1060" s="46">
        <v>0</v>
      </c>
      <c r="E1060" s="46">
        <v>40874.15</v>
      </c>
    </row>
    <row r="1061" spans="1:5">
      <c r="A1061" t="s">
        <v>2167</v>
      </c>
      <c r="B1061">
        <v>4</v>
      </c>
      <c r="C1061" t="s">
        <v>2168</v>
      </c>
      <c r="D1061" s="46">
        <v>0</v>
      </c>
      <c r="E1061" s="46">
        <v>24163.26</v>
      </c>
    </row>
    <row r="1062" spans="1:5">
      <c r="A1062" t="s">
        <v>2169</v>
      </c>
      <c r="B1062">
        <v>4</v>
      </c>
      <c r="C1062" t="s">
        <v>2170</v>
      </c>
      <c r="D1062" s="46">
        <v>0</v>
      </c>
      <c r="E1062" s="46">
        <v>2333.63</v>
      </c>
    </row>
    <row r="1063" spans="1:5">
      <c r="A1063" t="s">
        <v>2171</v>
      </c>
      <c r="B1063">
        <v>4</v>
      </c>
      <c r="C1063" t="s">
        <v>2172</v>
      </c>
      <c r="D1063" s="46">
        <v>0</v>
      </c>
      <c r="E1063" s="46">
        <v>35095.589999999997</v>
      </c>
    </row>
    <row r="1064" spans="1:5">
      <c r="A1064" t="s">
        <v>2173</v>
      </c>
      <c r="B1064">
        <v>4</v>
      </c>
      <c r="C1064" t="s">
        <v>2174</v>
      </c>
      <c r="D1064" s="46">
        <v>0</v>
      </c>
      <c r="E1064" s="46">
        <v>10142.32</v>
      </c>
    </row>
    <row r="1065" spans="1:5">
      <c r="A1065" t="s">
        <v>2175</v>
      </c>
      <c r="B1065">
        <v>4</v>
      </c>
      <c r="C1065" t="s">
        <v>2176</v>
      </c>
      <c r="D1065" s="46">
        <v>0</v>
      </c>
      <c r="E1065" s="46">
        <v>63527.15</v>
      </c>
    </row>
    <row r="1066" spans="1:5">
      <c r="A1066" t="s">
        <v>2177</v>
      </c>
      <c r="B1066">
        <v>4</v>
      </c>
      <c r="C1066" t="s">
        <v>2178</v>
      </c>
      <c r="D1066" s="46">
        <v>0</v>
      </c>
      <c r="E1066" s="46">
        <v>33473.43</v>
      </c>
    </row>
    <row r="1067" spans="1:5">
      <c r="A1067" t="s">
        <v>2179</v>
      </c>
      <c r="B1067">
        <v>3</v>
      </c>
      <c r="C1067" t="s">
        <v>2180</v>
      </c>
      <c r="D1067" s="46">
        <v>0</v>
      </c>
      <c r="E1067" s="46">
        <v>1584611.97</v>
      </c>
    </row>
    <row r="1068" spans="1:5">
      <c r="A1068" t="s">
        <v>2181</v>
      </c>
      <c r="B1068">
        <v>4</v>
      </c>
      <c r="C1068" t="s">
        <v>2182</v>
      </c>
      <c r="D1068" s="46">
        <v>0</v>
      </c>
      <c r="E1068" s="46">
        <v>60860.67</v>
      </c>
    </row>
    <row r="1069" spans="1:5">
      <c r="A1069" t="s">
        <v>2183</v>
      </c>
      <c r="B1069">
        <v>4</v>
      </c>
      <c r="C1069" t="s">
        <v>2184</v>
      </c>
      <c r="D1069" s="46">
        <v>14883.28</v>
      </c>
      <c r="E1069" s="46">
        <v>0</v>
      </c>
    </row>
    <row r="1070" spans="1:5">
      <c r="A1070" t="s">
        <v>2185</v>
      </c>
      <c r="B1070">
        <v>4</v>
      </c>
      <c r="C1070" t="s">
        <v>2186</v>
      </c>
      <c r="D1070" s="46">
        <v>0</v>
      </c>
      <c r="E1070" s="46">
        <v>795804.27</v>
      </c>
    </row>
    <row r="1071" spans="1:5">
      <c r="A1071" t="s">
        <v>2187</v>
      </c>
      <c r="B1071">
        <v>4</v>
      </c>
      <c r="C1071" t="s">
        <v>2188</v>
      </c>
      <c r="D1071" s="46">
        <v>0</v>
      </c>
      <c r="E1071" s="46">
        <v>32715.79</v>
      </c>
    </row>
    <row r="1072" spans="1:5">
      <c r="A1072" t="s">
        <v>2189</v>
      </c>
      <c r="B1072">
        <v>4</v>
      </c>
      <c r="C1072" t="s">
        <v>2190</v>
      </c>
      <c r="D1072" s="46">
        <v>0</v>
      </c>
      <c r="E1072" s="46">
        <v>3721.38</v>
      </c>
    </row>
    <row r="1073" spans="1:5">
      <c r="A1073" t="s">
        <v>2191</v>
      </c>
      <c r="B1073">
        <v>4</v>
      </c>
      <c r="C1073" t="s">
        <v>2192</v>
      </c>
      <c r="D1073" s="46">
        <v>0</v>
      </c>
      <c r="E1073" s="46">
        <v>218348</v>
      </c>
    </row>
    <row r="1074" spans="1:5">
      <c r="A1074" t="s">
        <v>2193</v>
      </c>
      <c r="B1074">
        <v>4</v>
      </c>
      <c r="C1074" t="s">
        <v>2194</v>
      </c>
      <c r="D1074" s="46">
        <v>0</v>
      </c>
      <c r="E1074" s="46">
        <v>532053.31999999995</v>
      </c>
    </row>
    <row r="1075" spans="1:5">
      <c r="A1075" t="s">
        <v>2195</v>
      </c>
      <c r="B1075">
        <v>4</v>
      </c>
      <c r="C1075" t="s">
        <v>2196</v>
      </c>
      <c r="D1075" s="46">
        <v>0</v>
      </c>
      <c r="E1075" s="46">
        <v>14382.96</v>
      </c>
    </row>
    <row r="1076" spans="1:5">
      <c r="A1076" t="s">
        <v>2197</v>
      </c>
      <c r="B1076">
        <v>4</v>
      </c>
      <c r="C1076" t="s">
        <v>1338</v>
      </c>
      <c r="D1076" s="46">
        <v>0</v>
      </c>
      <c r="E1076" s="46">
        <v>54739.94</v>
      </c>
    </row>
    <row r="1077" spans="1:5">
      <c r="A1077" t="s">
        <v>2198</v>
      </c>
      <c r="B1077">
        <v>4</v>
      </c>
      <c r="C1077" t="s">
        <v>2199</v>
      </c>
      <c r="D1077" s="46">
        <v>76781.55</v>
      </c>
      <c r="E1077" s="46">
        <v>0</v>
      </c>
    </row>
    <row r="1078" spans="1:5">
      <c r="A1078" t="s">
        <v>2200</v>
      </c>
      <c r="B1078">
        <v>4</v>
      </c>
      <c r="C1078" t="s">
        <v>2201</v>
      </c>
      <c r="D1078" s="46">
        <v>46349.53</v>
      </c>
      <c r="E1078" s="46">
        <v>0</v>
      </c>
    </row>
    <row r="1079" spans="1:5">
      <c r="A1079" t="s">
        <v>2202</v>
      </c>
      <c r="B1079">
        <v>4</v>
      </c>
      <c r="C1079" t="s">
        <v>2203</v>
      </c>
      <c r="D1079" s="46">
        <v>0</v>
      </c>
      <c r="E1079" s="46">
        <v>10000</v>
      </c>
    </row>
    <row r="1080" spans="1:5">
      <c r="A1080" t="s">
        <v>2204</v>
      </c>
      <c r="B1080">
        <v>2</v>
      </c>
      <c r="C1080" t="s">
        <v>2205</v>
      </c>
      <c r="D1080" s="46">
        <v>0</v>
      </c>
      <c r="E1080" s="46">
        <v>384465.14</v>
      </c>
    </row>
    <row r="1081" spans="1:5">
      <c r="A1081" t="s">
        <v>2206</v>
      </c>
      <c r="B1081">
        <v>3</v>
      </c>
      <c r="C1081" t="s">
        <v>2207</v>
      </c>
      <c r="D1081" s="46">
        <v>8318.6299999999992</v>
      </c>
      <c r="E1081" s="46">
        <v>0</v>
      </c>
    </row>
    <row r="1082" spans="1:5">
      <c r="A1082" t="s">
        <v>2208</v>
      </c>
      <c r="B1082">
        <v>4</v>
      </c>
      <c r="C1082" t="s">
        <v>2209</v>
      </c>
      <c r="D1082" s="46">
        <v>8318.6299999999992</v>
      </c>
      <c r="E1082" s="46">
        <v>0</v>
      </c>
    </row>
    <row r="1083" spans="1:5">
      <c r="A1083" t="s">
        <v>2210</v>
      </c>
      <c r="B1083">
        <v>3</v>
      </c>
      <c r="C1083" t="s">
        <v>2211</v>
      </c>
      <c r="D1083" s="46">
        <v>0</v>
      </c>
      <c r="E1083" s="46">
        <v>373974.38</v>
      </c>
    </row>
    <row r="1084" spans="1:5">
      <c r="A1084" t="s">
        <v>2212</v>
      </c>
      <c r="B1084">
        <v>4</v>
      </c>
      <c r="C1084" t="s">
        <v>2213</v>
      </c>
      <c r="D1084" s="46">
        <v>0</v>
      </c>
      <c r="E1084" s="46">
        <v>10790.94</v>
      </c>
    </row>
    <row r="1085" spans="1:5">
      <c r="A1085" t="s">
        <v>2214</v>
      </c>
      <c r="B1085">
        <v>4</v>
      </c>
      <c r="C1085" t="s">
        <v>2215</v>
      </c>
      <c r="D1085" s="46">
        <v>285.11</v>
      </c>
      <c r="E1085" s="46">
        <v>0</v>
      </c>
    </row>
    <row r="1086" spans="1:5">
      <c r="A1086" t="s">
        <v>2216</v>
      </c>
      <c r="B1086">
        <v>4</v>
      </c>
      <c r="C1086" t="s">
        <v>2217</v>
      </c>
      <c r="D1086" s="46">
        <v>0</v>
      </c>
      <c r="E1086" s="46">
        <v>32046.07</v>
      </c>
    </row>
    <row r="1087" spans="1:5">
      <c r="A1087" t="s">
        <v>2218</v>
      </c>
      <c r="B1087">
        <v>4</v>
      </c>
      <c r="C1087" t="s">
        <v>2219</v>
      </c>
      <c r="D1087" s="46">
        <v>0</v>
      </c>
      <c r="E1087" s="46">
        <v>49954.51</v>
      </c>
    </row>
    <row r="1088" spans="1:5">
      <c r="A1088" t="s">
        <v>2220</v>
      </c>
      <c r="B1088">
        <v>4</v>
      </c>
      <c r="C1088" t="s">
        <v>2221</v>
      </c>
      <c r="D1088" s="46">
        <v>0</v>
      </c>
      <c r="E1088" s="46">
        <v>13976.29</v>
      </c>
    </row>
    <row r="1089" spans="1:5">
      <c r="A1089" t="s">
        <v>2222</v>
      </c>
      <c r="B1089">
        <v>4</v>
      </c>
      <c r="C1089" t="s">
        <v>2223</v>
      </c>
      <c r="D1089" s="46">
        <v>0</v>
      </c>
      <c r="E1089" s="46">
        <v>1049.3399999999999</v>
      </c>
    </row>
    <row r="1090" spans="1:5">
      <c r="A1090" t="s">
        <v>2224</v>
      </c>
      <c r="B1090">
        <v>4</v>
      </c>
      <c r="C1090" t="s">
        <v>2225</v>
      </c>
      <c r="D1090" s="46">
        <v>0</v>
      </c>
      <c r="E1090" s="46">
        <v>30607.45</v>
      </c>
    </row>
    <row r="1091" spans="1:5">
      <c r="A1091" t="s">
        <v>2226</v>
      </c>
      <c r="B1091">
        <v>4</v>
      </c>
      <c r="C1091" t="s">
        <v>2227</v>
      </c>
      <c r="D1091" s="46">
        <v>0</v>
      </c>
      <c r="E1091" s="46">
        <v>32845.879999999997</v>
      </c>
    </row>
    <row r="1092" spans="1:5">
      <c r="A1092" t="s">
        <v>2228</v>
      </c>
      <c r="B1092">
        <v>4</v>
      </c>
      <c r="C1092" t="s">
        <v>2229</v>
      </c>
      <c r="D1092" s="46">
        <v>0</v>
      </c>
      <c r="E1092" s="46">
        <v>19724.36</v>
      </c>
    </row>
    <row r="1093" spans="1:5">
      <c r="A1093" t="s">
        <v>2230</v>
      </c>
      <c r="B1093">
        <v>4</v>
      </c>
      <c r="C1093" t="s">
        <v>2231</v>
      </c>
      <c r="D1093" s="46">
        <v>0</v>
      </c>
      <c r="E1093" s="46">
        <v>12601.67</v>
      </c>
    </row>
    <row r="1094" spans="1:5">
      <c r="A1094" t="s">
        <v>2232</v>
      </c>
      <c r="B1094">
        <v>4</v>
      </c>
      <c r="C1094" t="s">
        <v>2233</v>
      </c>
      <c r="D1094" s="46">
        <v>0</v>
      </c>
      <c r="E1094" s="46">
        <v>64.39</v>
      </c>
    </row>
    <row r="1095" spans="1:5">
      <c r="A1095" t="s">
        <v>2234</v>
      </c>
      <c r="B1095">
        <v>4</v>
      </c>
      <c r="C1095" t="s">
        <v>2235</v>
      </c>
      <c r="D1095" s="46">
        <v>0</v>
      </c>
      <c r="E1095" s="46">
        <v>7853.38</v>
      </c>
    </row>
    <row r="1096" spans="1:5">
      <c r="A1096" t="s">
        <v>2236</v>
      </c>
      <c r="B1096">
        <v>4</v>
      </c>
      <c r="C1096" t="s">
        <v>2237</v>
      </c>
      <c r="D1096" s="46">
        <v>0.01</v>
      </c>
      <c r="E1096" s="46">
        <v>0</v>
      </c>
    </row>
    <row r="1097" spans="1:5">
      <c r="A1097" t="s">
        <v>2238</v>
      </c>
      <c r="B1097">
        <v>4</v>
      </c>
      <c r="C1097" t="s">
        <v>2239</v>
      </c>
      <c r="D1097" s="46">
        <v>0</v>
      </c>
      <c r="E1097" s="46">
        <v>58.45</v>
      </c>
    </row>
    <row r="1098" spans="1:5">
      <c r="A1098" t="s">
        <v>2240</v>
      </c>
      <c r="B1098">
        <v>4</v>
      </c>
      <c r="C1098" t="s">
        <v>2241</v>
      </c>
      <c r="D1098" s="46">
        <v>0.02</v>
      </c>
      <c r="E1098" s="46">
        <v>0</v>
      </c>
    </row>
    <row r="1099" spans="1:5">
      <c r="A1099" t="s">
        <v>2242</v>
      </c>
      <c r="B1099">
        <v>4</v>
      </c>
      <c r="C1099" t="s">
        <v>2243</v>
      </c>
      <c r="D1099" s="46">
        <v>0</v>
      </c>
      <c r="E1099" s="46">
        <v>12693.82</v>
      </c>
    </row>
    <row r="1100" spans="1:5">
      <c r="A1100" t="s">
        <v>2244</v>
      </c>
      <c r="B1100">
        <v>4</v>
      </c>
      <c r="C1100" t="s">
        <v>2245</v>
      </c>
      <c r="D1100" s="46">
        <v>0</v>
      </c>
      <c r="E1100" s="46">
        <v>18465.740000000002</v>
      </c>
    </row>
    <row r="1101" spans="1:5">
      <c r="A1101" t="s">
        <v>2246</v>
      </c>
      <c r="B1101">
        <v>4</v>
      </c>
      <c r="C1101" t="s">
        <v>2247</v>
      </c>
      <c r="D1101" s="46">
        <v>0</v>
      </c>
      <c r="E1101" s="46">
        <v>468.9</v>
      </c>
    </row>
    <row r="1102" spans="1:5">
      <c r="A1102" t="s">
        <v>2248</v>
      </c>
      <c r="B1102">
        <v>4</v>
      </c>
      <c r="C1102" t="s">
        <v>2249</v>
      </c>
      <c r="D1102" s="46">
        <v>0</v>
      </c>
      <c r="E1102" s="46">
        <v>83156.960000000006</v>
      </c>
    </row>
    <row r="1103" spans="1:5">
      <c r="A1103" t="s">
        <v>2250</v>
      </c>
      <c r="B1103">
        <v>4</v>
      </c>
      <c r="C1103" t="s">
        <v>2251</v>
      </c>
      <c r="D1103" s="46">
        <v>0</v>
      </c>
      <c r="E1103" s="46">
        <v>2720.72</v>
      </c>
    </row>
    <row r="1104" spans="1:5">
      <c r="A1104" t="s">
        <v>2252</v>
      </c>
      <c r="B1104">
        <v>4</v>
      </c>
      <c r="C1104" t="s">
        <v>2253</v>
      </c>
      <c r="D1104" s="46">
        <v>0</v>
      </c>
      <c r="E1104" s="46">
        <v>2701.2</v>
      </c>
    </row>
    <row r="1105" spans="1:5">
      <c r="A1105" t="s">
        <v>2254</v>
      </c>
      <c r="B1105">
        <v>4</v>
      </c>
      <c r="C1105" t="s">
        <v>2255</v>
      </c>
      <c r="D1105" s="46">
        <v>0</v>
      </c>
      <c r="E1105" s="46">
        <v>4025.1</v>
      </c>
    </row>
    <row r="1106" spans="1:5">
      <c r="A1106" t="s">
        <v>2256</v>
      </c>
      <c r="B1106">
        <v>4</v>
      </c>
      <c r="C1106" t="s">
        <v>2257</v>
      </c>
      <c r="D1106" s="46">
        <v>0</v>
      </c>
      <c r="E1106" s="46">
        <v>2887.11</v>
      </c>
    </row>
    <row r="1107" spans="1:5">
      <c r="A1107" t="s">
        <v>2258</v>
      </c>
      <c r="B1107">
        <v>4</v>
      </c>
      <c r="C1107" t="s">
        <v>2259</v>
      </c>
      <c r="D1107" s="46">
        <v>0</v>
      </c>
      <c r="E1107" s="46">
        <v>2887.09</v>
      </c>
    </row>
    <row r="1108" spans="1:5">
      <c r="A1108" t="s">
        <v>2260</v>
      </c>
      <c r="B1108">
        <v>4</v>
      </c>
      <c r="C1108" t="s">
        <v>2261</v>
      </c>
      <c r="D1108" s="46">
        <v>0</v>
      </c>
      <c r="E1108" s="46">
        <v>2751.74</v>
      </c>
    </row>
    <row r="1109" spans="1:5">
      <c r="A1109" t="s">
        <v>2262</v>
      </c>
      <c r="B1109">
        <v>4</v>
      </c>
      <c r="C1109" t="s">
        <v>2263</v>
      </c>
      <c r="D1109" s="46">
        <v>0</v>
      </c>
      <c r="E1109" s="46">
        <v>26624.82</v>
      </c>
    </row>
    <row r="1110" spans="1:5">
      <c r="A1110" t="s">
        <v>2264</v>
      </c>
      <c r="B1110">
        <v>4</v>
      </c>
      <c r="C1110" t="s">
        <v>2265</v>
      </c>
      <c r="D1110" s="46">
        <v>0</v>
      </c>
      <c r="E1110" s="46">
        <v>2821.34</v>
      </c>
    </row>
    <row r="1111" spans="1:5">
      <c r="A1111" t="s">
        <v>2266</v>
      </c>
      <c r="B1111">
        <v>4</v>
      </c>
      <c r="C1111" t="s">
        <v>2267</v>
      </c>
      <c r="D1111" s="46">
        <v>35.299999999999997</v>
      </c>
      <c r="E1111" s="46">
        <v>0</v>
      </c>
    </row>
    <row r="1112" spans="1:5">
      <c r="A1112" t="s">
        <v>2268</v>
      </c>
      <c r="B1112">
        <v>4</v>
      </c>
      <c r="C1112" t="s">
        <v>2269</v>
      </c>
      <c r="D1112" s="46">
        <v>0</v>
      </c>
      <c r="E1112" s="46">
        <v>3113.59</v>
      </c>
    </row>
    <row r="1113" spans="1:5">
      <c r="A1113" t="s">
        <v>2270</v>
      </c>
      <c r="B1113">
        <v>4</v>
      </c>
      <c r="C1113" t="s">
        <v>2271</v>
      </c>
      <c r="D1113" s="46">
        <v>24.31</v>
      </c>
      <c r="E1113" s="46">
        <v>0</v>
      </c>
    </row>
    <row r="1114" spans="1:5">
      <c r="A1114" t="s">
        <v>2272</v>
      </c>
      <c r="B1114">
        <v>4</v>
      </c>
      <c r="C1114" t="s">
        <v>2273</v>
      </c>
      <c r="D1114" s="46">
        <v>79.5</v>
      </c>
      <c r="E1114" s="46">
        <v>0</v>
      </c>
    </row>
    <row r="1115" spans="1:5">
      <c r="A1115" t="s">
        <v>2274</v>
      </c>
      <c r="B1115">
        <v>4</v>
      </c>
      <c r="C1115" t="s">
        <v>2275</v>
      </c>
      <c r="D1115" s="46">
        <v>0</v>
      </c>
      <c r="E1115" s="46">
        <v>12.61</v>
      </c>
    </row>
    <row r="1116" spans="1:5">
      <c r="A1116" t="s">
        <v>2276</v>
      </c>
      <c r="B1116">
        <v>4</v>
      </c>
      <c r="C1116" t="s">
        <v>2277</v>
      </c>
      <c r="D1116" s="46">
        <v>2504.84</v>
      </c>
      <c r="E1116" s="46">
        <v>0</v>
      </c>
    </row>
    <row r="1117" spans="1:5">
      <c r="A1117" t="s">
        <v>2278</v>
      </c>
      <c r="B1117">
        <v>3</v>
      </c>
      <c r="C1117" t="s">
        <v>2279</v>
      </c>
      <c r="D1117" s="46">
        <v>0</v>
      </c>
      <c r="E1117" s="46">
        <v>18809.39</v>
      </c>
    </row>
    <row r="1118" spans="1:5">
      <c r="A1118" t="s">
        <v>2280</v>
      </c>
      <c r="B1118">
        <v>4</v>
      </c>
      <c r="C1118" t="s">
        <v>2281</v>
      </c>
      <c r="D1118" s="46">
        <v>0</v>
      </c>
      <c r="E1118" s="46">
        <v>18809.39</v>
      </c>
    </row>
    <row r="1119" spans="1:5">
      <c r="A1119" t="s">
        <v>2282</v>
      </c>
      <c r="B1119">
        <v>2</v>
      </c>
      <c r="C1119" t="s">
        <v>2283</v>
      </c>
      <c r="D1119" s="46">
        <v>0</v>
      </c>
      <c r="E1119" s="46">
        <v>46951.81</v>
      </c>
    </row>
    <row r="1120" spans="1:5">
      <c r="A1120" t="s">
        <v>2284</v>
      </c>
      <c r="B1120">
        <v>3</v>
      </c>
      <c r="C1120" t="s">
        <v>2283</v>
      </c>
      <c r="D1120" s="46">
        <v>0</v>
      </c>
      <c r="E1120" s="46">
        <v>46951.81</v>
      </c>
    </row>
    <row r="1121" spans="1:5">
      <c r="A1121" t="s">
        <v>2285</v>
      </c>
      <c r="B1121">
        <v>4</v>
      </c>
      <c r="C1121" t="s">
        <v>2286</v>
      </c>
      <c r="D1121" s="46">
        <v>0</v>
      </c>
      <c r="E1121" s="46">
        <v>24473.96</v>
      </c>
    </row>
    <row r="1122" spans="1:5">
      <c r="A1122" t="s">
        <v>2287</v>
      </c>
      <c r="B1122">
        <v>4</v>
      </c>
      <c r="C1122" t="s">
        <v>2288</v>
      </c>
      <c r="D1122" s="46">
        <v>0</v>
      </c>
      <c r="E1122" s="46">
        <v>21846.65</v>
      </c>
    </row>
    <row r="1123" spans="1:5">
      <c r="A1123" t="s">
        <v>2289</v>
      </c>
      <c r="B1123">
        <v>4</v>
      </c>
      <c r="C1123" t="s">
        <v>2290</v>
      </c>
      <c r="D1123" s="46">
        <v>0</v>
      </c>
      <c r="E1123" s="46">
        <v>631.20000000000005</v>
      </c>
    </row>
    <row r="1124" spans="1:5">
      <c r="A1124" t="s">
        <v>2291</v>
      </c>
      <c r="B1124">
        <v>2</v>
      </c>
      <c r="C1124" t="s">
        <v>2292</v>
      </c>
      <c r="D1124" s="46">
        <v>0</v>
      </c>
      <c r="E1124" s="46">
        <v>685322.09</v>
      </c>
    </row>
    <row r="1125" spans="1:5">
      <c r="A1125" t="s">
        <v>2293</v>
      </c>
      <c r="B1125">
        <v>3</v>
      </c>
      <c r="C1125" t="s">
        <v>2294</v>
      </c>
      <c r="D1125" s="46">
        <v>0</v>
      </c>
      <c r="E1125" s="46">
        <v>685322.09</v>
      </c>
    </row>
    <row r="1126" spans="1:5">
      <c r="A1126" t="s">
        <v>2295</v>
      </c>
      <c r="B1126">
        <v>4</v>
      </c>
      <c r="C1126" t="s">
        <v>2294</v>
      </c>
      <c r="D1126" s="46">
        <v>2878.82</v>
      </c>
      <c r="E1126" s="46">
        <v>0</v>
      </c>
    </row>
    <row r="1127" spans="1:5">
      <c r="A1127" t="s">
        <v>2296</v>
      </c>
      <c r="B1127">
        <v>4</v>
      </c>
      <c r="C1127" t="s">
        <v>2297</v>
      </c>
      <c r="D1127" s="46">
        <v>0</v>
      </c>
      <c r="E1127" s="46">
        <v>688200.91</v>
      </c>
    </row>
    <row r="1128" spans="1:5">
      <c r="A1128" t="s">
        <v>2298</v>
      </c>
      <c r="B1128">
        <v>2</v>
      </c>
      <c r="C1128" t="s">
        <v>2299</v>
      </c>
      <c r="D1128" s="46">
        <v>0</v>
      </c>
      <c r="E1128" s="46">
        <v>1366852.31</v>
      </c>
    </row>
    <row r="1129" spans="1:5">
      <c r="A1129" t="s">
        <v>2300</v>
      </c>
      <c r="B1129">
        <v>3</v>
      </c>
      <c r="C1129" t="s">
        <v>2301</v>
      </c>
      <c r="D1129" s="46">
        <v>0</v>
      </c>
      <c r="E1129" s="46">
        <v>12597.48</v>
      </c>
    </row>
    <row r="1130" spans="1:5">
      <c r="A1130" t="s">
        <v>2302</v>
      </c>
      <c r="B1130">
        <v>4</v>
      </c>
      <c r="C1130" t="s">
        <v>2303</v>
      </c>
      <c r="D1130" s="46">
        <v>0</v>
      </c>
      <c r="E1130" s="46">
        <v>12597.48</v>
      </c>
    </row>
    <row r="1131" spans="1:5">
      <c r="A1131" t="s">
        <v>2304</v>
      </c>
      <c r="B1131">
        <v>3</v>
      </c>
      <c r="C1131" t="s">
        <v>2305</v>
      </c>
      <c r="D1131" s="46">
        <v>0</v>
      </c>
      <c r="E1131" s="46">
        <v>1510.13</v>
      </c>
    </row>
    <row r="1132" spans="1:5">
      <c r="A1132" t="s">
        <v>2306</v>
      </c>
      <c r="B1132">
        <v>4</v>
      </c>
      <c r="C1132" t="s">
        <v>2307</v>
      </c>
      <c r="D1132" s="46">
        <v>0</v>
      </c>
      <c r="E1132" s="46">
        <v>1510.13</v>
      </c>
    </row>
    <row r="1133" spans="1:5">
      <c r="A1133" t="s">
        <v>2308</v>
      </c>
      <c r="B1133">
        <v>3</v>
      </c>
      <c r="C1133" t="s">
        <v>2309</v>
      </c>
      <c r="D1133" s="46">
        <v>0</v>
      </c>
      <c r="E1133" s="46">
        <v>12566.2</v>
      </c>
    </row>
    <row r="1134" spans="1:5">
      <c r="A1134" t="s">
        <v>2310</v>
      </c>
      <c r="B1134">
        <v>4</v>
      </c>
      <c r="C1134" t="s">
        <v>2311</v>
      </c>
      <c r="D1134" s="46">
        <v>0</v>
      </c>
      <c r="E1134" s="46">
        <v>12566.2</v>
      </c>
    </row>
    <row r="1135" spans="1:5">
      <c r="A1135" t="s">
        <v>2312</v>
      </c>
      <c r="B1135">
        <v>3</v>
      </c>
      <c r="C1135" t="s">
        <v>2313</v>
      </c>
      <c r="D1135" s="46">
        <v>0</v>
      </c>
      <c r="E1135" s="46">
        <v>510915.59</v>
      </c>
    </row>
    <row r="1136" spans="1:5">
      <c r="A1136" t="s">
        <v>2314</v>
      </c>
      <c r="B1136">
        <v>4</v>
      </c>
      <c r="C1136" t="s">
        <v>1022</v>
      </c>
      <c r="D1136" s="46">
        <v>0</v>
      </c>
      <c r="E1136" s="46">
        <v>507485.59</v>
      </c>
    </row>
    <row r="1137" spans="1:5">
      <c r="A1137" t="s">
        <v>2315</v>
      </c>
      <c r="B1137">
        <v>4</v>
      </c>
      <c r="C1137" t="s">
        <v>2316</v>
      </c>
      <c r="D1137" s="46">
        <v>0</v>
      </c>
      <c r="E1137" s="46">
        <v>3430</v>
      </c>
    </row>
    <row r="1138" spans="1:5">
      <c r="A1138" t="s">
        <v>2317</v>
      </c>
      <c r="B1138">
        <v>3</v>
      </c>
      <c r="C1138" t="s">
        <v>2292</v>
      </c>
      <c r="D1138" s="46">
        <v>0</v>
      </c>
      <c r="E1138" s="46">
        <v>829262.91</v>
      </c>
    </row>
    <row r="1139" spans="1:5">
      <c r="A1139" t="s">
        <v>2318</v>
      </c>
      <c r="B1139">
        <v>4</v>
      </c>
      <c r="C1139" t="s">
        <v>2319</v>
      </c>
      <c r="D1139" s="46">
        <v>227705.23</v>
      </c>
      <c r="E1139" s="46">
        <v>0</v>
      </c>
    </row>
    <row r="1140" spans="1:5">
      <c r="A1140" t="s">
        <v>2320</v>
      </c>
      <c r="B1140">
        <v>4</v>
      </c>
      <c r="C1140" t="s">
        <v>2321</v>
      </c>
      <c r="D1140" s="46">
        <v>0</v>
      </c>
      <c r="E1140" s="46">
        <v>257735.27</v>
      </c>
    </row>
    <row r="1141" spans="1:5">
      <c r="A1141" t="s">
        <v>2322</v>
      </c>
      <c r="B1141">
        <v>4</v>
      </c>
      <c r="C1141" t="s">
        <v>2323</v>
      </c>
      <c r="D1141" s="46">
        <v>0</v>
      </c>
      <c r="E1141" s="46">
        <v>80301.88</v>
      </c>
    </row>
    <row r="1142" spans="1:5">
      <c r="A1142" t="s">
        <v>2324</v>
      </c>
      <c r="B1142">
        <v>4</v>
      </c>
      <c r="C1142" t="s">
        <v>2325</v>
      </c>
      <c r="D1142" s="46">
        <v>0</v>
      </c>
      <c r="E1142" s="46">
        <v>9179.2999999999993</v>
      </c>
    </row>
    <row r="1143" spans="1:5">
      <c r="A1143" t="s">
        <v>2326</v>
      </c>
      <c r="B1143">
        <v>4</v>
      </c>
      <c r="C1143" t="s">
        <v>2327</v>
      </c>
      <c r="D1143" s="46">
        <v>17707.349999999999</v>
      </c>
      <c r="E1143" s="46">
        <v>0</v>
      </c>
    </row>
    <row r="1144" spans="1:5">
      <c r="A1144" t="s">
        <v>2328</v>
      </c>
      <c r="B1144">
        <v>4</v>
      </c>
      <c r="C1144" t="s">
        <v>1983</v>
      </c>
      <c r="D1144" s="46">
        <v>0</v>
      </c>
      <c r="E1144" s="46">
        <v>727459.04</v>
      </c>
    </row>
    <row r="1145" spans="1:5">
      <c r="A1145" s="44" t="s">
        <v>2329</v>
      </c>
      <c r="B1145" s="44">
        <v>1</v>
      </c>
      <c r="C1145" s="44" t="s">
        <v>2330</v>
      </c>
      <c r="D1145" s="45">
        <v>0</v>
      </c>
      <c r="E1145" s="45">
        <v>4496883.1399999997</v>
      </c>
    </row>
    <row r="1146" spans="1:5">
      <c r="A1146" t="s">
        <v>2331</v>
      </c>
      <c r="B1146">
        <v>2</v>
      </c>
      <c r="C1146" t="s">
        <v>2332</v>
      </c>
      <c r="D1146" s="46">
        <v>0</v>
      </c>
      <c r="E1146" s="46">
        <v>438169.84</v>
      </c>
    </row>
    <row r="1147" spans="1:5">
      <c r="A1147" t="s">
        <v>2333</v>
      </c>
      <c r="B1147">
        <v>3</v>
      </c>
      <c r="C1147" t="s">
        <v>2332</v>
      </c>
      <c r="D1147" s="46">
        <v>0</v>
      </c>
      <c r="E1147" s="46">
        <v>438169.84</v>
      </c>
    </row>
    <row r="1148" spans="1:5">
      <c r="A1148" t="s">
        <v>2334</v>
      </c>
      <c r="B1148">
        <v>4</v>
      </c>
      <c r="C1148" t="s">
        <v>2332</v>
      </c>
      <c r="D1148" s="46">
        <v>0</v>
      </c>
      <c r="E1148" s="46">
        <v>438169.84</v>
      </c>
    </row>
    <row r="1149" spans="1:5">
      <c r="A1149" t="s">
        <v>2335</v>
      </c>
      <c r="B1149">
        <v>2</v>
      </c>
      <c r="C1149" t="s">
        <v>2336</v>
      </c>
      <c r="D1149" s="46">
        <v>0</v>
      </c>
      <c r="E1149" s="46">
        <v>1963250.04</v>
      </c>
    </row>
    <row r="1150" spans="1:5">
      <c r="A1150" t="s">
        <v>2337</v>
      </c>
      <c r="B1150">
        <v>3</v>
      </c>
      <c r="C1150" t="s">
        <v>2336</v>
      </c>
      <c r="D1150" s="46">
        <v>0</v>
      </c>
      <c r="E1150" s="46">
        <v>1963250.04</v>
      </c>
    </row>
    <row r="1151" spans="1:5">
      <c r="A1151" t="s">
        <v>2338</v>
      </c>
      <c r="B1151">
        <v>4</v>
      </c>
      <c r="C1151" t="s">
        <v>2336</v>
      </c>
      <c r="D1151" s="46">
        <v>0</v>
      </c>
      <c r="E1151" s="46">
        <v>1309423.33</v>
      </c>
    </row>
    <row r="1152" spans="1:5">
      <c r="A1152" t="s">
        <v>2339</v>
      </c>
      <c r="B1152">
        <v>4</v>
      </c>
      <c r="C1152" t="s">
        <v>2340</v>
      </c>
      <c r="D1152" s="46">
        <v>0</v>
      </c>
      <c r="E1152" s="46">
        <v>653826.71</v>
      </c>
    </row>
    <row r="1153" spans="1:5">
      <c r="A1153" t="s">
        <v>2341</v>
      </c>
      <c r="B1153">
        <v>2</v>
      </c>
      <c r="C1153" t="s">
        <v>2342</v>
      </c>
      <c r="D1153" s="46">
        <v>0</v>
      </c>
      <c r="E1153" s="46">
        <v>2095463.26</v>
      </c>
    </row>
    <row r="1154" spans="1:5">
      <c r="A1154" t="s">
        <v>2343</v>
      </c>
      <c r="B1154">
        <v>3</v>
      </c>
      <c r="C1154" t="s">
        <v>2342</v>
      </c>
      <c r="D1154" s="46">
        <v>0</v>
      </c>
      <c r="E1154" s="46">
        <v>2095463.26</v>
      </c>
    </row>
    <row r="1155" spans="1:5">
      <c r="A1155" t="s">
        <v>2344</v>
      </c>
      <c r="B1155">
        <v>4</v>
      </c>
      <c r="C1155" t="s">
        <v>2342</v>
      </c>
      <c r="D1155" s="46">
        <v>0</v>
      </c>
      <c r="E1155" s="46">
        <v>2095463.26</v>
      </c>
    </row>
    <row r="1156" spans="1:5">
      <c r="A1156" s="44" t="s">
        <v>2345</v>
      </c>
      <c r="B1156" s="44">
        <v>1</v>
      </c>
      <c r="C1156" s="44" t="s">
        <v>2346</v>
      </c>
      <c r="D1156" s="45">
        <v>0</v>
      </c>
      <c r="E1156" s="45">
        <v>664820.96</v>
      </c>
    </row>
    <row r="1157" spans="1:5">
      <c r="A1157" t="s">
        <v>2347</v>
      </c>
      <c r="B1157">
        <v>2</v>
      </c>
      <c r="C1157" t="s">
        <v>2348</v>
      </c>
      <c r="D1157" s="46">
        <v>0</v>
      </c>
      <c r="E1157" s="46">
        <v>375211.29</v>
      </c>
    </row>
    <row r="1158" spans="1:5">
      <c r="A1158" t="s">
        <v>2349</v>
      </c>
      <c r="B1158">
        <v>3</v>
      </c>
      <c r="C1158" t="s">
        <v>2350</v>
      </c>
      <c r="D1158" s="46">
        <v>0</v>
      </c>
      <c r="E1158" s="46">
        <v>271640.01</v>
      </c>
    </row>
    <row r="1159" spans="1:5">
      <c r="A1159" t="s">
        <v>2351</v>
      </c>
      <c r="B1159">
        <v>4</v>
      </c>
      <c r="C1159" t="s">
        <v>2352</v>
      </c>
      <c r="D1159" s="46">
        <v>0</v>
      </c>
      <c r="E1159" s="46">
        <v>9681.09</v>
      </c>
    </row>
    <row r="1160" spans="1:5">
      <c r="A1160" t="s">
        <v>2353</v>
      </c>
      <c r="B1160">
        <v>4</v>
      </c>
      <c r="C1160" t="s">
        <v>2354</v>
      </c>
      <c r="D1160" s="46">
        <v>0</v>
      </c>
      <c r="E1160" s="46">
        <v>9728.91</v>
      </c>
    </row>
    <row r="1161" spans="1:5">
      <c r="A1161" t="s">
        <v>2355</v>
      </c>
      <c r="B1161">
        <v>4</v>
      </c>
      <c r="C1161" t="s">
        <v>2356</v>
      </c>
      <c r="D1161" s="46">
        <v>0</v>
      </c>
      <c r="E1161" s="46">
        <v>23438.880000000001</v>
      </c>
    </row>
    <row r="1162" spans="1:5">
      <c r="A1162" t="s">
        <v>2357</v>
      </c>
      <c r="B1162">
        <v>4</v>
      </c>
      <c r="C1162" t="s">
        <v>2358</v>
      </c>
      <c r="D1162" s="46">
        <v>0</v>
      </c>
      <c r="E1162" s="46">
        <v>144415.34</v>
      </c>
    </row>
    <row r="1163" spans="1:5">
      <c r="A1163" t="s">
        <v>2359</v>
      </c>
      <c r="B1163">
        <v>4</v>
      </c>
      <c r="C1163" t="s">
        <v>2360</v>
      </c>
      <c r="D1163" s="46">
        <v>0</v>
      </c>
      <c r="E1163" s="46">
        <v>84375.79</v>
      </c>
    </row>
    <row r="1164" spans="1:5">
      <c r="A1164" t="s">
        <v>2361</v>
      </c>
      <c r="B1164">
        <v>4</v>
      </c>
      <c r="C1164" t="s">
        <v>2362</v>
      </c>
      <c r="D1164" s="46">
        <v>0</v>
      </c>
      <c r="E1164" s="46">
        <v>0</v>
      </c>
    </row>
    <row r="1165" spans="1:5">
      <c r="A1165" t="s">
        <v>2363</v>
      </c>
      <c r="B1165">
        <v>3</v>
      </c>
      <c r="C1165" t="s">
        <v>2364</v>
      </c>
      <c r="D1165" s="46">
        <v>0</v>
      </c>
      <c r="E1165" s="46">
        <v>103571.28</v>
      </c>
    </row>
    <row r="1166" spans="1:5">
      <c r="A1166" t="s">
        <v>2365</v>
      </c>
      <c r="B1166">
        <v>4</v>
      </c>
      <c r="C1166" t="s">
        <v>2366</v>
      </c>
      <c r="D1166" s="46">
        <v>0</v>
      </c>
      <c r="E1166" s="46">
        <v>103571.28</v>
      </c>
    </row>
    <row r="1167" spans="1:5">
      <c r="A1167" t="s">
        <v>2367</v>
      </c>
      <c r="B1167">
        <v>2</v>
      </c>
      <c r="C1167" t="s">
        <v>2368</v>
      </c>
      <c r="D1167" s="46">
        <v>0</v>
      </c>
      <c r="E1167" s="46">
        <v>2313.77</v>
      </c>
    </row>
    <row r="1168" spans="1:5">
      <c r="A1168" t="s">
        <v>2369</v>
      </c>
      <c r="B1168">
        <v>3</v>
      </c>
      <c r="C1168" t="s">
        <v>2370</v>
      </c>
      <c r="D1168" s="46">
        <v>0</v>
      </c>
      <c r="E1168" s="46">
        <v>2313.77</v>
      </c>
    </row>
    <row r="1169" spans="1:5">
      <c r="A1169" t="s">
        <v>2371</v>
      </c>
      <c r="B1169">
        <v>4</v>
      </c>
      <c r="C1169" t="s">
        <v>2372</v>
      </c>
      <c r="D1169" s="46">
        <v>0</v>
      </c>
      <c r="E1169" s="46">
        <v>2313.77</v>
      </c>
    </row>
    <row r="1170" spans="1:5">
      <c r="A1170" t="s">
        <v>2373</v>
      </c>
      <c r="B1170">
        <v>2</v>
      </c>
      <c r="C1170" t="s">
        <v>2374</v>
      </c>
      <c r="D1170" s="46">
        <v>0</v>
      </c>
      <c r="E1170" s="46">
        <v>0</v>
      </c>
    </row>
    <row r="1171" spans="1:5">
      <c r="A1171" t="s">
        <v>2375</v>
      </c>
      <c r="B1171">
        <v>3</v>
      </c>
      <c r="C1171" t="s">
        <v>2374</v>
      </c>
      <c r="D1171" s="46">
        <v>0</v>
      </c>
      <c r="E1171" s="46">
        <v>0</v>
      </c>
    </row>
    <row r="1172" spans="1:5">
      <c r="A1172" t="s">
        <v>2376</v>
      </c>
      <c r="B1172">
        <v>4</v>
      </c>
      <c r="C1172" t="s">
        <v>2374</v>
      </c>
      <c r="D1172" s="46">
        <v>0</v>
      </c>
      <c r="E1172" s="46">
        <v>0</v>
      </c>
    </row>
    <row r="1173" spans="1:5">
      <c r="A1173" t="s">
        <v>2377</v>
      </c>
      <c r="B1173">
        <v>4</v>
      </c>
      <c r="C1173" t="s">
        <v>2378</v>
      </c>
      <c r="D1173" s="46">
        <v>0</v>
      </c>
      <c r="E1173" s="46">
        <v>0</v>
      </c>
    </row>
    <row r="1174" spans="1:5">
      <c r="A1174" t="s">
        <v>2379</v>
      </c>
      <c r="B1174">
        <v>4</v>
      </c>
      <c r="C1174" t="s">
        <v>2380</v>
      </c>
      <c r="D1174" s="46">
        <v>0</v>
      </c>
      <c r="E1174" s="46">
        <v>0</v>
      </c>
    </row>
    <row r="1175" spans="1:5">
      <c r="A1175" t="s">
        <v>2381</v>
      </c>
      <c r="B1175">
        <v>2</v>
      </c>
      <c r="C1175" t="s">
        <v>2382</v>
      </c>
      <c r="D1175" s="46">
        <v>0</v>
      </c>
      <c r="E1175" s="46">
        <v>9681.07</v>
      </c>
    </row>
    <row r="1176" spans="1:5">
      <c r="A1176" t="s">
        <v>2383</v>
      </c>
      <c r="B1176">
        <v>3</v>
      </c>
      <c r="C1176" t="s">
        <v>2384</v>
      </c>
      <c r="D1176" s="46">
        <v>0</v>
      </c>
      <c r="E1176" s="46">
        <v>9681.07</v>
      </c>
    </row>
    <row r="1177" spans="1:5">
      <c r="A1177" t="s">
        <v>2385</v>
      </c>
      <c r="B1177">
        <v>4</v>
      </c>
      <c r="C1177" t="s">
        <v>2386</v>
      </c>
      <c r="D1177" s="46">
        <v>0</v>
      </c>
      <c r="E1177" s="46">
        <v>10405.23</v>
      </c>
    </row>
    <row r="1178" spans="1:5">
      <c r="A1178" t="s">
        <v>2387</v>
      </c>
      <c r="B1178">
        <v>4</v>
      </c>
      <c r="C1178" t="s">
        <v>2388</v>
      </c>
      <c r="D1178" s="46">
        <v>724.16</v>
      </c>
      <c r="E1178" s="46">
        <v>0</v>
      </c>
    </row>
    <row r="1179" spans="1:5">
      <c r="A1179" t="s">
        <v>2389</v>
      </c>
      <c r="B1179">
        <v>2</v>
      </c>
      <c r="C1179" t="s">
        <v>2390</v>
      </c>
      <c r="D1179" s="46">
        <v>0</v>
      </c>
      <c r="E1179" s="46">
        <v>277614.83</v>
      </c>
    </row>
    <row r="1180" spans="1:5">
      <c r="A1180" t="s">
        <v>2391</v>
      </c>
      <c r="B1180">
        <v>3</v>
      </c>
      <c r="C1180" t="s">
        <v>2392</v>
      </c>
      <c r="D1180" s="46">
        <v>0</v>
      </c>
      <c r="E1180" s="46">
        <v>277614.83</v>
      </c>
    </row>
    <row r="1181" spans="1:5">
      <c r="A1181" t="s">
        <v>2393</v>
      </c>
      <c r="B1181">
        <v>4</v>
      </c>
      <c r="C1181" t="s">
        <v>2394</v>
      </c>
      <c r="D1181" s="46">
        <v>0</v>
      </c>
      <c r="E1181" s="46">
        <v>277614.83</v>
      </c>
    </row>
    <row r="1182" spans="1:5">
      <c r="A1182" s="44" t="s">
        <v>2395</v>
      </c>
      <c r="B1182" s="44">
        <v>1</v>
      </c>
      <c r="C1182" s="44" t="s">
        <v>2396</v>
      </c>
      <c r="D1182" s="45">
        <v>0</v>
      </c>
      <c r="E1182" s="45">
        <v>519928.98</v>
      </c>
    </row>
    <row r="1183" spans="1:5">
      <c r="A1183" t="s">
        <v>2397</v>
      </c>
      <c r="B1183">
        <v>2</v>
      </c>
      <c r="C1183" t="s">
        <v>2398</v>
      </c>
      <c r="D1183" s="46">
        <v>0</v>
      </c>
      <c r="E1183" s="46">
        <v>517192</v>
      </c>
    </row>
    <row r="1184" spans="1:5">
      <c r="A1184" t="s">
        <v>2399</v>
      </c>
      <c r="B1184">
        <v>3</v>
      </c>
      <c r="C1184" t="s">
        <v>2398</v>
      </c>
      <c r="D1184" s="46">
        <v>0</v>
      </c>
      <c r="E1184" s="46">
        <v>517192</v>
      </c>
    </row>
    <row r="1185" spans="1:5">
      <c r="A1185" t="s">
        <v>2400</v>
      </c>
      <c r="B1185">
        <v>4</v>
      </c>
      <c r="C1185" t="s">
        <v>2398</v>
      </c>
      <c r="D1185" s="46">
        <v>0</v>
      </c>
      <c r="E1185" s="46">
        <v>517192</v>
      </c>
    </row>
    <row r="1186" spans="1:5">
      <c r="A1186" t="s">
        <v>2401</v>
      </c>
      <c r="B1186">
        <v>2</v>
      </c>
      <c r="C1186" t="s">
        <v>2402</v>
      </c>
      <c r="D1186" s="46">
        <v>0</v>
      </c>
      <c r="E1186" s="46">
        <v>2736.98</v>
      </c>
    </row>
    <row r="1187" spans="1:5">
      <c r="A1187" t="s">
        <v>2403</v>
      </c>
      <c r="B1187">
        <v>3</v>
      </c>
      <c r="C1187" t="s">
        <v>2402</v>
      </c>
      <c r="D1187" s="46">
        <v>0</v>
      </c>
      <c r="E1187" s="46">
        <v>2736.98</v>
      </c>
    </row>
    <row r="1188" spans="1:5">
      <c r="A1188" t="s">
        <v>2404</v>
      </c>
      <c r="B1188">
        <v>4</v>
      </c>
      <c r="C1188" t="s">
        <v>2402</v>
      </c>
      <c r="D1188" s="46">
        <v>0</v>
      </c>
      <c r="E1188" s="46">
        <v>2736.98</v>
      </c>
    </row>
    <row r="1189" spans="1:5">
      <c r="A1189" t="s">
        <v>2405</v>
      </c>
      <c r="B1189">
        <v>2</v>
      </c>
      <c r="C1189" t="s">
        <v>2406</v>
      </c>
      <c r="D1189" s="46">
        <v>0</v>
      </c>
      <c r="E1189" s="46">
        <v>0</v>
      </c>
    </row>
    <row r="1190" spans="1:5">
      <c r="A1190" t="s">
        <v>2407</v>
      </c>
      <c r="B1190">
        <v>3</v>
      </c>
      <c r="C1190" t="s">
        <v>2408</v>
      </c>
      <c r="D1190" s="46">
        <v>0</v>
      </c>
      <c r="E1190" s="46">
        <v>0</v>
      </c>
    </row>
    <row r="1191" spans="1:5">
      <c r="A1191" t="s">
        <v>2409</v>
      </c>
      <c r="B1191">
        <v>4</v>
      </c>
      <c r="C1191" t="s">
        <v>2408</v>
      </c>
      <c r="D1191" s="46">
        <v>0</v>
      </c>
      <c r="E1191" s="46">
        <v>0</v>
      </c>
    </row>
    <row r="1192" spans="1:5">
      <c r="A1192" s="44" t="s">
        <v>2410</v>
      </c>
      <c r="B1192" s="44">
        <v>1</v>
      </c>
      <c r="C1192" s="44" t="s">
        <v>2411</v>
      </c>
      <c r="D1192" s="45">
        <v>0</v>
      </c>
      <c r="E1192" s="45">
        <v>630.27</v>
      </c>
    </row>
    <row r="1193" spans="1:5">
      <c r="A1193" t="s">
        <v>2412</v>
      </c>
      <c r="B1193">
        <v>2</v>
      </c>
      <c r="C1193" t="s">
        <v>2413</v>
      </c>
      <c r="D1193" s="46">
        <v>0</v>
      </c>
      <c r="E1193" s="46">
        <v>630.27</v>
      </c>
    </row>
    <row r="1194" spans="1:5">
      <c r="A1194" t="s">
        <v>2414</v>
      </c>
      <c r="B1194">
        <v>3</v>
      </c>
      <c r="C1194" t="s">
        <v>2415</v>
      </c>
      <c r="D1194" s="46">
        <v>0</v>
      </c>
      <c r="E1194" s="46">
        <v>630.27</v>
      </c>
    </row>
    <row r="1195" spans="1:5">
      <c r="A1195" t="s">
        <v>2416</v>
      </c>
      <c r="B1195">
        <v>4</v>
      </c>
      <c r="C1195" t="s">
        <v>2417</v>
      </c>
      <c r="D1195" s="46">
        <v>0</v>
      </c>
      <c r="E1195" s="46">
        <v>630.27</v>
      </c>
    </row>
    <row r="1196" spans="1:5">
      <c r="A1196" t="s">
        <v>2418</v>
      </c>
      <c r="B1196">
        <v>2</v>
      </c>
      <c r="C1196" t="s">
        <v>2419</v>
      </c>
      <c r="D1196" s="46">
        <v>0</v>
      </c>
      <c r="E1196" s="46">
        <v>0</v>
      </c>
    </row>
    <row r="1197" spans="1:5">
      <c r="A1197" t="s">
        <v>2420</v>
      </c>
      <c r="B1197">
        <v>3</v>
      </c>
      <c r="C1197" t="s">
        <v>2415</v>
      </c>
      <c r="D1197" s="46">
        <v>0</v>
      </c>
      <c r="E1197" s="46">
        <v>0</v>
      </c>
    </row>
    <row r="1198" spans="1:5">
      <c r="A1198" t="s">
        <v>2421</v>
      </c>
      <c r="B1198">
        <v>4</v>
      </c>
      <c r="C1198" t="s">
        <v>2422</v>
      </c>
      <c r="D1198" s="46">
        <v>0</v>
      </c>
      <c r="E1198" s="46">
        <v>0</v>
      </c>
    </row>
    <row r="1199" spans="1:5">
      <c r="A1199" s="44" t="s">
        <v>2423</v>
      </c>
      <c r="B1199" s="44">
        <v>1</v>
      </c>
      <c r="C1199" s="44" t="s">
        <v>2424</v>
      </c>
      <c r="D1199" s="45">
        <v>0</v>
      </c>
      <c r="E1199" s="45">
        <v>473405.95</v>
      </c>
    </row>
    <row r="1200" spans="1:5">
      <c r="A1200" t="s">
        <v>2425</v>
      </c>
      <c r="B1200">
        <v>2</v>
      </c>
      <c r="C1200" t="s">
        <v>2426</v>
      </c>
      <c r="D1200" s="46">
        <v>0</v>
      </c>
      <c r="E1200" s="46">
        <v>25307.64</v>
      </c>
    </row>
    <row r="1201" spans="1:5">
      <c r="A1201" t="s">
        <v>2427</v>
      </c>
      <c r="B1201">
        <v>3</v>
      </c>
      <c r="C1201" t="s">
        <v>2428</v>
      </c>
      <c r="D1201" s="46">
        <v>0</v>
      </c>
      <c r="E1201" s="46">
        <v>25307.64</v>
      </c>
    </row>
    <row r="1202" spans="1:5">
      <c r="A1202" t="s">
        <v>2429</v>
      </c>
      <c r="B1202">
        <v>4</v>
      </c>
      <c r="C1202" t="s">
        <v>2428</v>
      </c>
      <c r="D1202" s="46">
        <v>0</v>
      </c>
      <c r="E1202" s="46">
        <v>25307.64</v>
      </c>
    </row>
    <row r="1203" spans="1:5">
      <c r="A1203" t="s">
        <v>2430</v>
      </c>
      <c r="B1203">
        <v>2</v>
      </c>
      <c r="C1203" t="s">
        <v>2431</v>
      </c>
      <c r="D1203" s="46">
        <v>0</v>
      </c>
      <c r="E1203" s="46">
        <v>16592.89</v>
      </c>
    </row>
    <row r="1204" spans="1:5">
      <c r="A1204" t="s">
        <v>2432</v>
      </c>
      <c r="B1204">
        <v>3</v>
      </c>
      <c r="C1204" t="s">
        <v>2431</v>
      </c>
      <c r="D1204" s="46">
        <v>0</v>
      </c>
      <c r="E1204" s="46">
        <v>16592.89</v>
      </c>
    </row>
    <row r="1205" spans="1:5">
      <c r="A1205" t="s">
        <v>2433</v>
      </c>
      <c r="B1205">
        <v>4</v>
      </c>
      <c r="C1205" t="s">
        <v>2431</v>
      </c>
      <c r="D1205" s="46">
        <v>0</v>
      </c>
      <c r="E1205" s="46">
        <v>10436.92</v>
      </c>
    </row>
    <row r="1206" spans="1:5">
      <c r="A1206" t="s">
        <v>2434</v>
      </c>
      <c r="B1206">
        <v>4</v>
      </c>
      <c r="C1206" t="s">
        <v>2435</v>
      </c>
      <c r="D1206" s="46">
        <v>0</v>
      </c>
      <c r="E1206" s="46">
        <v>6155.97</v>
      </c>
    </row>
    <row r="1207" spans="1:5">
      <c r="A1207" t="s">
        <v>2436</v>
      </c>
      <c r="B1207">
        <v>4</v>
      </c>
      <c r="C1207" t="s">
        <v>2437</v>
      </c>
      <c r="D1207" s="46">
        <v>0</v>
      </c>
      <c r="E1207" s="46">
        <v>0</v>
      </c>
    </row>
    <row r="1208" spans="1:5">
      <c r="A1208" t="s">
        <v>2438</v>
      </c>
      <c r="B1208">
        <v>4</v>
      </c>
      <c r="C1208" t="s">
        <v>2439</v>
      </c>
      <c r="D1208" s="46">
        <v>0</v>
      </c>
      <c r="E1208" s="46">
        <v>0</v>
      </c>
    </row>
    <row r="1209" spans="1:5">
      <c r="A1209" t="s">
        <v>2440</v>
      </c>
      <c r="B1209">
        <v>4</v>
      </c>
      <c r="C1209" t="s">
        <v>2441</v>
      </c>
      <c r="D1209" s="46">
        <v>0</v>
      </c>
      <c r="E1209" s="46">
        <v>0</v>
      </c>
    </row>
    <row r="1210" spans="1:5">
      <c r="A1210" t="s">
        <v>2442</v>
      </c>
      <c r="B1210">
        <v>2</v>
      </c>
      <c r="C1210" t="s">
        <v>2443</v>
      </c>
      <c r="D1210" s="46">
        <v>0</v>
      </c>
      <c r="E1210" s="46">
        <v>385604.54</v>
      </c>
    </row>
    <row r="1211" spans="1:5">
      <c r="A1211" t="s">
        <v>2444</v>
      </c>
      <c r="B1211">
        <v>3</v>
      </c>
      <c r="C1211" t="s">
        <v>2445</v>
      </c>
      <c r="D1211" s="46">
        <v>0</v>
      </c>
      <c r="E1211" s="46">
        <v>385604.54</v>
      </c>
    </row>
    <row r="1212" spans="1:5">
      <c r="A1212" t="s">
        <v>2446</v>
      </c>
      <c r="B1212">
        <v>4</v>
      </c>
      <c r="C1212" t="s">
        <v>2447</v>
      </c>
      <c r="D1212" s="46">
        <v>0</v>
      </c>
      <c r="E1212" s="46">
        <v>385604.54</v>
      </c>
    </row>
    <row r="1213" spans="1:5">
      <c r="A1213" t="s">
        <v>2448</v>
      </c>
      <c r="B1213">
        <v>2</v>
      </c>
      <c r="C1213" t="s">
        <v>2449</v>
      </c>
      <c r="D1213" s="46">
        <v>0</v>
      </c>
      <c r="E1213" s="46">
        <v>1632.24</v>
      </c>
    </row>
    <row r="1214" spans="1:5">
      <c r="A1214" t="s">
        <v>2450</v>
      </c>
      <c r="B1214">
        <v>3</v>
      </c>
      <c r="C1214" t="s">
        <v>2451</v>
      </c>
      <c r="D1214" s="46">
        <v>0</v>
      </c>
      <c r="E1214" s="46">
        <v>229.31</v>
      </c>
    </row>
    <row r="1215" spans="1:5">
      <c r="A1215" t="s">
        <v>2452</v>
      </c>
      <c r="B1215">
        <v>4</v>
      </c>
      <c r="C1215" t="s">
        <v>2453</v>
      </c>
      <c r="D1215" s="46">
        <v>0</v>
      </c>
      <c r="E1215" s="46">
        <v>229.31</v>
      </c>
    </row>
    <row r="1216" spans="1:5">
      <c r="A1216" t="s">
        <v>2454</v>
      </c>
      <c r="B1216">
        <v>4</v>
      </c>
      <c r="C1216" t="s">
        <v>2455</v>
      </c>
      <c r="D1216" s="46">
        <v>0</v>
      </c>
      <c r="E1216" s="46">
        <v>0</v>
      </c>
    </row>
    <row r="1217" spans="1:5">
      <c r="A1217" t="s">
        <v>2456</v>
      </c>
      <c r="B1217">
        <v>4</v>
      </c>
      <c r="C1217" t="s">
        <v>2457</v>
      </c>
      <c r="D1217" s="46">
        <v>0</v>
      </c>
      <c r="E1217" s="46">
        <v>0</v>
      </c>
    </row>
    <row r="1218" spans="1:5">
      <c r="A1218" t="s">
        <v>2458</v>
      </c>
      <c r="B1218">
        <v>3</v>
      </c>
      <c r="C1218" t="s">
        <v>2449</v>
      </c>
      <c r="D1218" s="46">
        <v>0</v>
      </c>
      <c r="E1218" s="46">
        <v>15.41</v>
      </c>
    </row>
    <row r="1219" spans="1:5">
      <c r="A1219" t="s">
        <v>2459</v>
      </c>
      <c r="B1219">
        <v>4</v>
      </c>
      <c r="C1219" t="s">
        <v>2460</v>
      </c>
      <c r="D1219" s="46">
        <v>0</v>
      </c>
      <c r="E1219" s="46">
        <v>0</v>
      </c>
    </row>
    <row r="1220" spans="1:5">
      <c r="A1220" t="s">
        <v>2461</v>
      </c>
      <c r="B1220">
        <v>4</v>
      </c>
      <c r="C1220" t="s">
        <v>2462</v>
      </c>
      <c r="D1220" s="46">
        <v>0</v>
      </c>
      <c r="E1220" s="46">
        <v>15.41</v>
      </c>
    </row>
    <row r="1221" spans="1:5">
      <c r="A1221" t="s">
        <v>2463</v>
      </c>
      <c r="B1221">
        <v>3</v>
      </c>
      <c r="C1221" t="s">
        <v>2464</v>
      </c>
      <c r="D1221" s="46">
        <v>0</v>
      </c>
      <c r="E1221" s="46">
        <v>1387.52</v>
      </c>
    </row>
    <row r="1222" spans="1:5">
      <c r="A1222" t="s">
        <v>2465</v>
      </c>
      <c r="B1222">
        <v>4</v>
      </c>
      <c r="C1222" t="s">
        <v>2464</v>
      </c>
      <c r="D1222" s="46">
        <v>0</v>
      </c>
      <c r="E1222" s="46">
        <v>1387.52</v>
      </c>
    </row>
    <row r="1223" spans="1:5">
      <c r="A1223" t="s">
        <v>2466</v>
      </c>
      <c r="B1223">
        <v>3</v>
      </c>
      <c r="C1223" t="s">
        <v>2467</v>
      </c>
      <c r="D1223" s="46">
        <v>0</v>
      </c>
      <c r="E1223" s="46">
        <v>0</v>
      </c>
    </row>
    <row r="1224" spans="1:5">
      <c r="A1224" t="s">
        <v>2468</v>
      </c>
      <c r="B1224">
        <v>4</v>
      </c>
      <c r="C1224" t="s">
        <v>2469</v>
      </c>
      <c r="D1224" s="46">
        <v>0</v>
      </c>
      <c r="E1224" s="46">
        <v>0</v>
      </c>
    </row>
    <row r="1225" spans="1:5">
      <c r="A1225" t="s">
        <v>2470</v>
      </c>
      <c r="B1225">
        <v>2</v>
      </c>
      <c r="C1225" t="s">
        <v>2471</v>
      </c>
      <c r="D1225" s="46">
        <v>0</v>
      </c>
      <c r="E1225" s="46">
        <v>0</v>
      </c>
    </row>
    <row r="1226" spans="1:5">
      <c r="A1226" t="s">
        <v>2472</v>
      </c>
      <c r="B1226">
        <v>3</v>
      </c>
      <c r="C1226" t="s">
        <v>2471</v>
      </c>
      <c r="D1226" s="46">
        <v>0</v>
      </c>
      <c r="E1226" s="46">
        <v>0</v>
      </c>
    </row>
    <row r="1227" spans="1:5">
      <c r="A1227" t="s">
        <v>2473</v>
      </c>
      <c r="B1227">
        <v>4</v>
      </c>
      <c r="C1227" t="s">
        <v>2474</v>
      </c>
      <c r="D1227" s="46">
        <v>0</v>
      </c>
      <c r="E1227" s="46">
        <v>0</v>
      </c>
    </row>
    <row r="1228" spans="1:5">
      <c r="A1228" t="s">
        <v>2475</v>
      </c>
      <c r="B1228">
        <v>2</v>
      </c>
      <c r="C1228" t="s">
        <v>2476</v>
      </c>
      <c r="D1228" s="46">
        <v>0</v>
      </c>
      <c r="E1228" s="46">
        <v>0</v>
      </c>
    </row>
    <row r="1229" spans="1:5">
      <c r="A1229" t="s">
        <v>2477</v>
      </c>
      <c r="B1229">
        <v>3</v>
      </c>
      <c r="C1229" t="s">
        <v>2476</v>
      </c>
      <c r="D1229" s="46">
        <v>0</v>
      </c>
      <c r="E1229" s="46">
        <v>0</v>
      </c>
    </row>
    <row r="1230" spans="1:5">
      <c r="A1230" t="s">
        <v>2478</v>
      </c>
      <c r="B1230">
        <v>4</v>
      </c>
      <c r="C1230" t="s">
        <v>2476</v>
      </c>
      <c r="D1230" s="46">
        <v>0</v>
      </c>
      <c r="E1230" s="46">
        <v>0</v>
      </c>
    </row>
    <row r="1231" spans="1:5">
      <c r="A1231" t="s">
        <v>2479</v>
      </c>
      <c r="B1231">
        <v>2</v>
      </c>
      <c r="C1231" t="s">
        <v>2480</v>
      </c>
      <c r="D1231" s="46">
        <v>0</v>
      </c>
      <c r="E1231" s="46">
        <v>44268.639999999999</v>
      </c>
    </row>
    <row r="1232" spans="1:5">
      <c r="A1232" t="s">
        <v>2481</v>
      </c>
      <c r="B1232">
        <v>3</v>
      </c>
      <c r="C1232" t="s">
        <v>2480</v>
      </c>
      <c r="D1232" s="46">
        <v>0</v>
      </c>
      <c r="E1232" s="46">
        <v>44268.639999999999</v>
      </c>
    </row>
    <row r="1233" spans="1:5">
      <c r="A1233" t="s">
        <v>2482</v>
      </c>
      <c r="B1233">
        <v>4</v>
      </c>
      <c r="C1233" t="s">
        <v>2483</v>
      </c>
      <c r="D1233" s="46">
        <v>0</v>
      </c>
      <c r="E1233" s="46">
        <v>44268.639999999999</v>
      </c>
    </row>
    <row r="1234" spans="1:5">
      <c r="A1234" s="44" t="s">
        <v>2484</v>
      </c>
      <c r="B1234" s="44">
        <v>1</v>
      </c>
      <c r="C1234" s="44" t="s">
        <v>2485</v>
      </c>
      <c r="D1234" s="45">
        <v>0</v>
      </c>
      <c r="E1234" s="45">
        <v>180149.52</v>
      </c>
    </row>
    <row r="1235" spans="1:5">
      <c r="A1235" t="s">
        <v>2486</v>
      </c>
      <c r="B1235">
        <v>2</v>
      </c>
      <c r="C1235" t="s">
        <v>2487</v>
      </c>
      <c r="D1235" s="46">
        <v>567.41</v>
      </c>
      <c r="E1235" s="46">
        <v>0</v>
      </c>
    </row>
    <row r="1236" spans="1:5">
      <c r="A1236" t="s">
        <v>2488</v>
      </c>
      <c r="B1236">
        <v>3</v>
      </c>
      <c r="C1236" t="s">
        <v>2489</v>
      </c>
      <c r="D1236" s="46">
        <v>20405.07</v>
      </c>
      <c r="E1236" s="46">
        <v>0</v>
      </c>
    </row>
    <row r="1237" spans="1:5">
      <c r="A1237" t="s">
        <v>2490</v>
      </c>
      <c r="B1237">
        <v>4</v>
      </c>
      <c r="C1237" t="s">
        <v>2491</v>
      </c>
      <c r="D1237" s="46">
        <v>20405.07</v>
      </c>
      <c r="E1237" s="46">
        <v>0</v>
      </c>
    </row>
    <row r="1238" spans="1:5">
      <c r="A1238" t="s">
        <v>2492</v>
      </c>
      <c r="B1238">
        <v>3</v>
      </c>
      <c r="C1238" t="s">
        <v>2493</v>
      </c>
      <c r="D1238" s="46">
        <v>0</v>
      </c>
      <c r="E1238" s="46">
        <v>13690.85</v>
      </c>
    </row>
    <row r="1239" spans="1:5">
      <c r="A1239" t="s">
        <v>2494</v>
      </c>
      <c r="B1239">
        <v>4</v>
      </c>
      <c r="C1239" t="s">
        <v>2495</v>
      </c>
      <c r="D1239" s="46">
        <v>0</v>
      </c>
      <c r="E1239" s="46">
        <v>13690.85</v>
      </c>
    </row>
    <row r="1240" spans="1:5">
      <c r="A1240" t="s">
        <v>2496</v>
      </c>
      <c r="B1240">
        <v>3</v>
      </c>
      <c r="C1240" t="s">
        <v>2497</v>
      </c>
      <c r="D1240" s="46">
        <v>0</v>
      </c>
      <c r="E1240" s="46">
        <v>13930.2</v>
      </c>
    </row>
    <row r="1241" spans="1:5">
      <c r="A1241" t="s">
        <v>2498</v>
      </c>
      <c r="B1241">
        <v>4</v>
      </c>
      <c r="C1241" t="s">
        <v>2499</v>
      </c>
      <c r="D1241" s="46">
        <v>0</v>
      </c>
      <c r="E1241" s="46">
        <v>148.58000000000001</v>
      </c>
    </row>
    <row r="1242" spans="1:5">
      <c r="A1242" t="s">
        <v>2500</v>
      </c>
      <c r="B1242">
        <v>4</v>
      </c>
      <c r="C1242" t="s">
        <v>2501</v>
      </c>
      <c r="D1242" s="46">
        <v>0</v>
      </c>
      <c r="E1242" s="46">
        <v>13781.62</v>
      </c>
    </row>
    <row r="1243" spans="1:5">
      <c r="A1243" t="s">
        <v>2502</v>
      </c>
      <c r="B1243">
        <v>3</v>
      </c>
      <c r="C1243" t="s">
        <v>2503</v>
      </c>
      <c r="D1243" s="46">
        <v>7783.39</v>
      </c>
      <c r="E1243" s="46">
        <v>0</v>
      </c>
    </row>
    <row r="1244" spans="1:5">
      <c r="A1244" t="s">
        <v>2504</v>
      </c>
      <c r="B1244">
        <v>4</v>
      </c>
      <c r="C1244" t="s">
        <v>2505</v>
      </c>
      <c r="D1244" s="46">
        <v>7783.39</v>
      </c>
      <c r="E1244" s="46">
        <v>0</v>
      </c>
    </row>
    <row r="1245" spans="1:5">
      <c r="A1245" t="s">
        <v>2506</v>
      </c>
      <c r="B1245">
        <v>2</v>
      </c>
      <c r="C1245" t="s">
        <v>2507</v>
      </c>
      <c r="D1245" s="46">
        <v>0</v>
      </c>
      <c r="E1245" s="46">
        <v>10095.59</v>
      </c>
    </row>
    <row r="1246" spans="1:5">
      <c r="A1246" t="s">
        <v>2508</v>
      </c>
      <c r="B1246">
        <v>3</v>
      </c>
      <c r="C1246" t="s">
        <v>2509</v>
      </c>
      <c r="D1246" s="46">
        <v>0</v>
      </c>
      <c r="E1246" s="46">
        <v>9673.56</v>
      </c>
    </row>
    <row r="1247" spans="1:5">
      <c r="A1247" t="s">
        <v>2510</v>
      </c>
      <c r="B1247">
        <v>4</v>
      </c>
      <c r="C1247" t="s">
        <v>2511</v>
      </c>
      <c r="D1247" s="46">
        <v>0</v>
      </c>
      <c r="E1247" s="46">
        <v>9673.56</v>
      </c>
    </row>
    <row r="1248" spans="1:5">
      <c r="A1248" t="s">
        <v>2512</v>
      </c>
      <c r="B1248">
        <v>3</v>
      </c>
      <c r="C1248" t="s">
        <v>2513</v>
      </c>
      <c r="D1248" s="46">
        <v>0</v>
      </c>
      <c r="E1248" s="46">
        <v>422.03</v>
      </c>
    </row>
    <row r="1249" spans="1:5">
      <c r="A1249" t="s">
        <v>2514</v>
      </c>
      <c r="B1249">
        <v>4</v>
      </c>
      <c r="C1249" t="s">
        <v>2515</v>
      </c>
      <c r="D1249" s="46">
        <v>0</v>
      </c>
      <c r="E1249" s="46">
        <v>351.64</v>
      </c>
    </row>
    <row r="1250" spans="1:5">
      <c r="A1250" t="s">
        <v>2516</v>
      </c>
      <c r="B1250">
        <v>4</v>
      </c>
      <c r="C1250" t="s">
        <v>2517</v>
      </c>
      <c r="D1250" s="46">
        <v>0</v>
      </c>
      <c r="E1250" s="46">
        <v>70.39</v>
      </c>
    </row>
    <row r="1251" spans="1:5">
      <c r="A1251" t="s">
        <v>2518</v>
      </c>
      <c r="B1251">
        <v>2</v>
      </c>
      <c r="C1251" t="s">
        <v>2519</v>
      </c>
      <c r="D1251" s="46">
        <v>0</v>
      </c>
      <c r="E1251" s="46">
        <v>4236.68</v>
      </c>
    </row>
    <row r="1252" spans="1:5">
      <c r="A1252" t="s">
        <v>2520</v>
      </c>
      <c r="B1252">
        <v>3</v>
      </c>
      <c r="C1252" t="s">
        <v>2521</v>
      </c>
      <c r="D1252" s="46">
        <v>0</v>
      </c>
      <c r="E1252" s="46">
        <v>4236.68</v>
      </c>
    </row>
    <row r="1253" spans="1:5">
      <c r="A1253" t="s">
        <v>2522</v>
      </c>
      <c r="B1253">
        <v>4</v>
      </c>
      <c r="C1253" t="s">
        <v>2523</v>
      </c>
      <c r="D1253" s="46">
        <v>0</v>
      </c>
      <c r="E1253" s="46">
        <v>2975.81</v>
      </c>
    </row>
    <row r="1254" spans="1:5">
      <c r="A1254" t="s">
        <v>2524</v>
      </c>
      <c r="B1254">
        <v>4</v>
      </c>
      <c r="C1254" t="s">
        <v>2525</v>
      </c>
      <c r="D1254" s="46">
        <v>0</v>
      </c>
      <c r="E1254" s="46">
        <v>1260.8699999999999</v>
      </c>
    </row>
    <row r="1255" spans="1:5">
      <c r="A1255" t="s">
        <v>2526</v>
      </c>
      <c r="B1255">
        <v>4</v>
      </c>
      <c r="C1255" t="s">
        <v>2527</v>
      </c>
      <c r="D1255" s="46">
        <v>0</v>
      </c>
      <c r="E1255" s="46">
        <v>0</v>
      </c>
    </row>
    <row r="1256" spans="1:5">
      <c r="A1256" t="s">
        <v>2528</v>
      </c>
      <c r="B1256">
        <v>3</v>
      </c>
      <c r="C1256" t="s">
        <v>2529</v>
      </c>
      <c r="D1256" s="46">
        <v>0</v>
      </c>
      <c r="E1256" s="46">
        <v>0</v>
      </c>
    </row>
    <row r="1257" spans="1:5">
      <c r="A1257" t="s">
        <v>2530</v>
      </c>
      <c r="B1257">
        <v>4</v>
      </c>
      <c r="C1257" t="s">
        <v>2531</v>
      </c>
      <c r="D1257" s="46">
        <v>0</v>
      </c>
      <c r="E1257" s="46">
        <v>0</v>
      </c>
    </row>
    <row r="1258" spans="1:5">
      <c r="A1258" t="s">
        <v>2532</v>
      </c>
      <c r="B1258">
        <v>4</v>
      </c>
      <c r="C1258" t="s">
        <v>2533</v>
      </c>
      <c r="D1258" s="46">
        <v>0</v>
      </c>
      <c r="E1258" s="46">
        <v>0</v>
      </c>
    </row>
    <row r="1259" spans="1:5">
      <c r="A1259" t="s">
        <v>2534</v>
      </c>
      <c r="B1259">
        <v>2</v>
      </c>
      <c r="C1259" t="s">
        <v>2535</v>
      </c>
      <c r="D1259" s="46">
        <v>0</v>
      </c>
      <c r="E1259" s="46">
        <v>47929.48</v>
      </c>
    </row>
    <row r="1260" spans="1:5">
      <c r="A1260" t="s">
        <v>2536</v>
      </c>
      <c r="B1260">
        <v>3</v>
      </c>
      <c r="C1260" t="s">
        <v>2535</v>
      </c>
      <c r="D1260" s="46">
        <v>0</v>
      </c>
      <c r="E1260" s="46">
        <v>47929.48</v>
      </c>
    </row>
    <row r="1261" spans="1:5">
      <c r="A1261" t="s">
        <v>2537</v>
      </c>
      <c r="B1261">
        <v>4</v>
      </c>
      <c r="C1261" t="s">
        <v>2535</v>
      </c>
      <c r="D1261" s="46">
        <v>0</v>
      </c>
      <c r="E1261" s="46">
        <v>47929.48</v>
      </c>
    </row>
    <row r="1262" spans="1:5">
      <c r="A1262" t="s">
        <v>2538</v>
      </c>
      <c r="B1262">
        <v>2</v>
      </c>
      <c r="C1262" t="s">
        <v>2539</v>
      </c>
      <c r="D1262" s="46">
        <v>0</v>
      </c>
      <c r="E1262" s="46">
        <v>49479.69</v>
      </c>
    </row>
    <row r="1263" spans="1:5">
      <c r="A1263" t="s">
        <v>2540</v>
      </c>
      <c r="B1263">
        <v>3</v>
      </c>
      <c r="C1263" t="s">
        <v>2541</v>
      </c>
      <c r="D1263" s="46">
        <v>0</v>
      </c>
      <c r="E1263" s="46">
        <v>19824.759999999998</v>
      </c>
    </row>
    <row r="1264" spans="1:5">
      <c r="A1264" t="s">
        <v>2542</v>
      </c>
      <c r="B1264">
        <v>4</v>
      </c>
      <c r="C1264" t="s">
        <v>2543</v>
      </c>
      <c r="D1264" s="46">
        <v>0</v>
      </c>
      <c r="E1264" s="46">
        <v>19824.759999999998</v>
      </c>
    </row>
    <row r="1265" spans="1:5">
      <c r="A1265" t="s">
        <v>2544</v>
      </c>
      <c r="B1265">
        <v>3</v>
      </c>
      <c r="C1265" t="s">
        <v>2545</v>
      </c>
      <c r="D1265" s="46">
        <v>0</v>
      </c>
      <c r="E1265" s="46">
        <v>1341.89</v>
      </c>
    </row>
    <row r="1266" spans="1:5">
      <c r="A1266" t="s">
        <v>2546</v>
      </c>
      <c r="B1266">
        <v>4</v>
      </c>
      <c r="C1266" t="s">
        <v>2547</v>
      </c>
      <c r="D1266" s="46">
        <v>0</v>
      </c>
      <c r="E1266" s="46">
        <v>1341.89</v>
      </c>
    </row>
    <row r="1267" spans="1:5">
      <c r="A1267" t="s">
        <v>2548</v>
      </c>
      <c r="B1267">
        <v>3</v>
      </c>
      <c r="C1267" t="s">
        <v>2549</v>
      </c>
      <c r="D1267" s="46">
        <v>0</v>
      </c>
      <c r="E1267" s="46">
        <v>27842.23</v>
      </c>
    </row>
    <row r="1268" spans="1:5">
      <c r="A1268" t="s">
        <v>2550</v>
      </c>
      <c r="B1268">
        <v>4</v>
      </c>
      <c r="C1268" t="s">
        <v>2551</v>
      </c>
      <c r="D1268" s="46">
        <v>0</v>
      </c>
      <c r="E1268" s="46">
        <v>585.37</v>
      </c>
    </row>
    <row r="1269" spans="1:5">
      <c r="A1269" t="s">
        <v>2552</v>
      </c>
      <c r="B1269">
        <v>4</v>
      </c>
      <c r="C1269" t="s">
        <v>2553</v>
      </c>
      <c r="D1269" s="46">
        <v>0</v>
      </c>
      <c r="E1269" s="46">
        <v>10849.96</v>
      </c>
    </row>
    <row r="1270" spans="1:5">
      <c r="A1270" t="s">
        <v>2554</v>
      </c>
      <c r="B1270">
        <v>4</v>
      </c>
      <c r="C1270" t="s">
        <v>2555</v>
      </c>
      <c r="D1270" s="46">
        <v>0</v>
      </c>
      <c r="E1270" s="46">
        <v>16406.900000000001</v>
      </c>
    </row>
    <row r="1271" spans="1:5">
      <c r="A1271" t="s">
        <v>2556</v>
      </c>
      <c r="B1271">
        <v>3</v>
      </c>
      <c r="C1271" t="s">
        <v>2557</v>
      </c>
      <c r="D1271" s="46">
        <v>0</v>
      </c>
      <c r="E1271" s="46">
        <v>21.82</v>
      </c>
    </row>
    <row r="1272" spans="1:5">
      <c r="A1272" t="s">
        <v>2558</v>
      </c>
      <c r="B1272">
        <v>4</v>
      </c>
      <c r="C1272" t="s">
        <v>2559</v>
      </c>
      <c r="D1272" s="46">
        <v>0</v>
      </c>
      <c r="E1272" s="46">
        <v>18.43</v>
      </c>
    </row>
    <row r="1273" spans="1:5">
      <c r="A1273" t="s">
        <v>2560</v>
      </c>
      <c r="B1273">
        <v>4</v>
      </c>
      <c r="C1273" t="s">
        <v>2561</v>
      </c>
      <c r="D1273" s="46">
        <v>0</v>
      </c>
      <c r="E1273" s="46">
        <v>3.39</v>
      </c>
    </row>
    <row r="1274" spans="1:5">
      <c r="A1274" t="s">
        <v>2562</v>
      </c>
      <c r="B1274">
        <v>3</v>
      </c>
      <c r="C1274" t="s">
        <v>2563</v>
      </c>
      <c r="D1274" s="46">
        <v>0</v>
      </c>
      <c r="E1274" s="46">
        <v>448.99</v>
      </c>
    </row>
    <row r="1275" spans="1:5">
      <c r="A1275" t="s">
        <v>2564</v>
      </c>
      <c r="B1275">
        <v>4</v>
      </c>
      <c r="C1275" t="s">
        <v>2563</v>
      </c>
      <c r="D1275" s="46">
        <v>0</v>
      </c>
      <c r="E1275" s="46">
        <v>448.99</v>
      </c>
    </row>
    <row r="1276" spans="1:5">
      <c r="A1276" t="s">
        <v>2565</v>
      </c>
      <c r="B1276">
        <v>3</v>
      </c>
      <c r="C1276" t="s">
        <v>2566</v>
      </c>
      <c r="D1276" s="46">
        <v>0</v>
      </c>
      <c r="E1276" s="46">
        <v>0</v>
      </c>
    </row>
    <row r="1277" spans="1:5">
      <c r="A1277" t="s">
        <v>2567</v>
      </c>
      <c r="B1277">
        <v>4</v>
      </c>
      <c r="C1277" t="s">
        <v>2566</v>
      </c>
      <c r="D1277" s="46">
        <v>0</v>
      </c>
      <c r="E1277" s="46">
        <v>0</v>
      </c>
    </row>
    <row r="1278" spans="1:5">
      <c r="A1278" t="s">
        <v>2568</v>
      </c>
      <c r="B1278">
        <v>2</v>
      </c>
      <c r="C1278" t="s">
        <v>2569</v>
      </c>
      <c r="D1278" s="46">
        <v>0</v>
      </c>
      <c r="E1278" s="46">
        <v>0</v>
      </c>
    </row>
    <row r="1279" spans="1:5">
      <c r="A1279" t="s">
        <v>2570</v>
      </c>
      <c r="B1279">
        <v>3</v>
      </c>
      <c r="C1279" t="s">
        <v>2571</v>
      </c>
      <c r="D1279" s="46">
        <v>0</v>
      </c>
      <c r="E1279" s="46">
        <v>0</v>
      </c>
    </row>
    <row r="1280" spans="1:5">
      <c r="A1280" t="s">
        <v>2572</v>
      </c>
      <c r="B1280">
        <v>4</v>
      </c>
      <c r="C1280" t="s">
        <v>2571</v>
      </c>
      <c r="D1280" s="46">
        <v>0</v>
      </c>
      <c r="E1280" s="46">
        <v>0</v>
      </c>
    </row>
    <row r="1281" spans="1:5">
      <c r="A1281" t="s">
        <v>2573</v>
      </c>
      <c r="B1281">
        <v>2</v>
      </c>
      <c r="C1281" t="s">
        <v>2574</v>
      </c>
      <c r="D1281" s="46">
        <v>0</v>
      </c>
      <c r="E1281" s="46">
        <v>68975.490000000005</v>
      </c>
    </row>
    <row r="1282" spans="1:5">
      <c r="A1282" t="s">
        <v>2575</v>
      </c>
      <c r="B1282">
        <v>3</v>
      </c>
      <c r="C1282" t="s">
        <v>2574</v>
      </c>
      <c r="D1282" s="46">
        <v>0</v>
      </c>
      <c r="E1282" s="46">
        <v>68975.490000000005</v>
      </c>
    </row>
    <row r="1283" spans="1:5">
      <c r="A1283" t="s">
        <v>2576</v>
      </c>
      <c r="B1283">
        <v>4</v>
      </c>
      <c r="C1283" t="s">
        <v>2574</v>
      </c>
      <c r="D1283" s="46">
        <v>0</v>
      </c>
      <c r="E1283" s="46">
        <v>68975.490000000005</v>
      </c>
    </row>
    <row r="1284" spans="1:5">
      <c r="A1284" s="44" t="s">
        <v>2577</v>
      </c>
      <c r="B1284" s="44">
        <v>1</v>
      </c>
      <c r="C1284" s="44" t="s">
        <v>2578</v>
      </c>
      <c r="D1284" s="45">
        <v>0</v>
      </c>
      <c r="E1284" s="45">
        <v>132099.06</v>
      </c>
    </row>
    <row r="1285" spans="1:5">
      <c r="A1285" t="s">
        <v>2579</v>
      </c>
      <c r="B1285">
        <v>2</v>
      </c>
      <c r="C1285" t="s">
        <v>2580</v>
      </c>
      <c r="D1285" s="46">
        <v>0</v>
      </c>
      <c r="E1285" s="46">
        <v>125165.07</v>
      </c>
    </row>
    <row r="1286" spans="1:5">
      <c r="A1286" t="s">
        <v>2581</v>
      </c>
      <c r="B1286">
        <v>3</v>
      </c>
      <c r="C1286" t="s">
        <v>2582</v>
      </c>
      <c r="D1286" s="46">
        <v>0</v>
      </c>
      <c r="E1286" s="46">
        <v>85133.53</v>
      </c>
    </row>
    <row r="1287" spans="1:5">
      <c r="A1287" t="s">
        <v>2583</v>
      </c>
      <c r="B1287">
        <v>4</v>
      </c>
      <c r="C1287" t="s">
        <v>2582</v>
      </c>
      <c r="D1287" s="46">
        <v>0</v>
      </c>
      <c r="E1287" s="46">
        <v>47144.02</v>
      </c>
    </row>
    <row r="1288" spans="1:5">
      <c r="A1288" t="s">
        <v>2584</v>
      </c>
      <c r="B1288">
        <v>4</v>
      </c>
      <c r="C1288" t="s">
        <v>2585</v>
      </c>
      <c r="D1288" s="46">
        <v>0</v>
      </c>
      <c r="E1288" s="46">
        <v>37989.51</v>
      </c>
    </row>
    <row r="1289" spans="1:5">
      <c r="A1289" t="s">
        <v>2586</v>
      </c>
      <c r="B1289">
        <v>3</v>
      </c>
      <c r="C1289" t="s">
        <v>2587</v>
      </c>
      <c r="D1289" s="46">
        <v>0</v>
      </c>
      <c r="E1289" s="46">
        <v>419.4</v>
      </c>
    </row>
    <row r="1290" spans="1:5">
      <c r="A1290" t="s">
        <v>2588</v>
      </c>
      <c r="B1290">
        <v>4</v>
      </c>
      <c r="C1290" t="s">
        <v>2587</v>
      </c>
      <c r="D1290" s="46">
        <v>0</v>
      </c>
      <c r="E1290" s="46">
        <v>419.4</v>
      </c>
    </row>
    <row r="1291" spans="1:5">
      <c r="A1291" t="s">
        <v>2589</v>
      </c>
      <c r="B1291">
        <v>3</v>
      </c>
      <c r="C1291" t="s">
        <v>2590</v>
      </c>
      <c r="D1291" s="46">
        <v>0</v>
      </c>
      <c r="E1291" s="46">
        <v>4.96</v>
      </c>
    </row>
    <row r="1292" spans="1:5">
      <c r="A1292" t="s">
        <v>2591</v>
      </c>
      <c r="B1292">
        <v>4</v>
      </c>
      <c r="C1292" t="s">
        <v>2590</v>
      </c>
      <c r="D1292" s="46">
        <v>0</v>
      </c>
      <c r="E1292" s="46">
        <v>4.96</v>
      </c>
    </row>
    <row r="1293" spans="1:5">
      <c r="A1293" t="s">
        <v>2592</v>
      </c>
      <c r="B1293">
        <v>4</v>
      </c>
      <c r="C1293" t="s">
        <v>2593</v>
      </c>
      <c r="D1293" s="46">
        <v>0</v>
      </c>
      <c r="E1293" s="46">
        <v>0</v>
      </c>
    </row>
    <row r="1294" spans="1:5">
      <c r="A1294" t="s">
        <v>2594</v>
      </c>
      <c r="B1294">
        <v>3</v>
      </c>
      <c r="C1294" t="s">
        <v>2595</v>
      </c>
      <c r="D1294" s="46">
        <v>0</v>
      </c>
      <c r="E1294" s="46">
        <v>191.35</v>
      </c>
    </row>
    <row r="1295" spans="1:5">
      <c r="A1295" t="s">
        <v>2596</v>
      </c>
      <c r="B1295">
        <v>4</v>
      </c>
      <c r="C1295" t="s">
        <v>2597</v>
      </c>
      <c r="D1295" s="46">
        <v>0</v>
      </c>
      <c r="E1295" s="46">
        <v>191.35</v>
      </c>
    </row>
    <row r="1296" spans="1:5">
      <c r="A1296" t="s">
        <v>2598</v>
      </c>
      <c r="B1296">
        <v>3</v>
      </c>
      <c r="C1296" t="s">
        <v>2599</v>
      </c>
      <c r="D1296" s="46">
        <v>0</v>
      </c>
      <c r="E1296" s="46">
        <v>1953.26</v>
      </c>
    </row>
    <row r="1297" spans="1:5">
      <c r="A1297" t="s">
        <v>2600</v>
      </c>
      <c r="B1297">
        <v>4</v>
      </c>
      <c r="C1297" t="s">
        <v>2601</v>
      </c>
      <c r="D1297" s="46">
        <v>0</v>
      </c>
      <c r="E1297" s="46">
        <v>1205.1500000000001</v>
      </c>
    </row>
    <row r="1298" spans="1:5">
      <c r="A1298" t="s">
        <v>2602</v>
      </c>
      <c r="B1298">
        <v>4</v>
      </c>
      <c r="C1298" t="s">
        <v>2603</v>
      </c>
      <c r="D1298" s="46">
        <v>0</v>
      </c>
      <c r="E1298" s="46">
        <v>0</v>
      </c>
    </row>
    <row r="1299" spans="1:5">
      <c r="A1299" t="s">
        <v>2604</v>
      </c>
      <c r="B1299">
        <v>4</v>
      </c>
      <c r="C1299" t="s">
        <v>2605</v>
      </c>
      <c r="D1299" s="46">
        <v>0</v>
      </c>
      <c r="E1299" s="46">
        <v>270.5</v>
      </c>
    </row>
    <row r="1300" spans="1:5">
      <c r="A1300" t="s">
        <v>2606</v>
      </c>
      <c r="B1300">
        <v>4</v>
      </c>
      <c r="C1300" t="s">
        <v>2607</v>
      </c>
      <c r="D1300" s="46">
        <v>0</v>
      </c>
      <c r="E1300" s="46">
        <v>328.06</v>
      </c>
    </row>
    <row r="1301" spans="1:5">
      <c r="A1301" t="s">
        <v>2608</v>
      </c>
      <c r="B1301">
        <v>4</v>
      </c>
      <c r="C1301" t="s">
        <v>2609</v>
      </c>
      <c r="D1301" s="46">
        <v>0</v>
      </c>
      <c r="E1301" s="46">
        <v>149.55000000000001</v>
      </c>
    </row>
    <row r="1302" spans="1:5">
      <c r="A1302" t="s">
        <v>2610</v>
      </c>
      <c r="B1302">
        <v>3</v>
      </c>
      <c r="C1302" t="s">
        <v>2611</v>
      </c>
      <c r="D1302" s="46">
        <v>0</v>
      </c>
      <c r="E1302" s="46">
        <v>0</v>
      </c>
    </row>
    <row r="1303" spans="1:5">
      <c r="A1303" t="s">
        <v>2612</v>
      </c>
      <c r="B1303">
        <v>4</v>
      </c>
      <c r="C1303" t="s">
        <v>2613</v>
      </c>
      <c r="D1303" s="46">
        <v>0</v>
      </c>
      <c r="E1303" s="46">
        <v>0</v>
      </c>
    </row>
    <row r="1304" spans="1:5">
      <c r="A1304" t="s">
        <v>2614</v>
      </c>
      <c r="B1304">
        <v>3</v>
      </c>
      <c r="C1304" t="s">
        <v>2615</v>
      </c>
      <c r="D1304" s="46">
        <v>0</v>
      </c>
      <c r="E1304" s="46">
        <v>37462.57</v>
      </c>
    </row>
    <row r="1305" spans="1:5">
      <c r="A1305" t="s">
        <v>2616</v>
      </c>
      <c r="B1305">
        <v>4</v>
      </c>
      <c r="C1305" t="s">
        <v>2617</v>
      </c>
      <c r="D1305" s="46">
        <v>0</v>
      </c>
      <c r="E1305" s="46">
        <v>1115.25</v>
      </c>
    </row>
    <row r="1306" spans="1:5">
      <c r="A1306" t="s">
        <v>2618</v>
      </c>
      <c r="B1306">
        <v>4</v>
      </c>
      <c r="C1306" t="s">
        <v>2619</v>
      </c>
      <c r="D1306" s="46">
        <v>0</v>
      </c>
      <c r="E1306" s="46">
        <v>9.73</v>
      </c>
    </row>
    <row r="1307" spans="1:5">
      <c r="A1307" t="s">
        <v>2620</v>
      </c>
      <c r="B1307">
        <v>4</v>
      </c>
      <c r="C1307" t="s">
        <v>2621</v>
      </c>
      <c r="D1307" s="46">
        <v>0</v>
      </c>
      <c r="E1307" s="46">
        <v>36337.589999999997</v>
      </c>
    </row>
    <row r="1308" spans="1:5">
      <c r="A1308" t="s">
        <v>2622</v>
      </c>
      <c r="B1308">
        <v>2</v>
      </c>
      <c r="C1308" t="s">
        <v>2623</v>
      </c>
      <c r="D1308" s="46">
        <v>0</v>
      </c>
      <c r="E1308" s="46">
        <v>3188.86</v>
      </c>
    </row>
    <row r="1309" spans="1:5">
      <c r="A1309" t="s">
        <v>2624</v>
      </c>
      <c r="B1309">
        <v>3</v>
      </c>
      <c r="C1309" t="s">
        <v>2625</v>
      </c>
      <c r="D1309" s="46">
        <v>0</v>
      </c>
      <c r="E1309" s="46">
        <v>3188.86</v>
      </c>
    </row>
    <row r="1310" spans="1:5">
      <c r="A1310" t="s">
        <v>2626</v>
      </c>
      <c r="B1310">
        <v>4</v>
      </c>
      <c r="C1310" t="s">
        <v>2627</v>
      </c>
      <c r="D1310" s="46">
        <v>0</v>
      </c>
      <c r="E1310" s="46">
        <v>3042.06</v>
      </c>
    </row>
    <row r="1311" spans="1:5">
      <c r="A1311" t="s">
        <v>2628</v>
      </c>
      <c r="B1311">
        <v>4</v>
      </c>
      <c r="C1311" t="s">
        <v>2629</v>
      </c>
      <c r="D1311" s="46">
        <v>0</v>
      </c>
      <c r="E1311" s="46">
        <v>0</v>
      </c>
    </row>
    <row r="1312" spans="1:5">
      <c r="A1312" t="s">
        <v>2630</v>
      </c>
      <c r="B1312">
        <v>4</v>
      </c>
      <c r="C1312" t="s">
        <v>2631</v>
      </c>
      <c r="D1312" s="46">
        <v>0</v>
      </c>
      <c r="E1312" s="46">
        <v>146.80000000000001</v>
      </c>
    </row>
    <row r="1313" spans="1:5">
      <c r="A1313" t="s">
        <v>2632</v>
      </c>
      <c r="B1313">
        <v>2</v>
      </c>
      <c r="C1313" t="s">
        <v>2633</v>
      </c>
      <c r="D1313" s="46">
        <v>0</v>
      </c>
      <c r="E1313" s="46">
        <v>5657.84</v>
      </c>
    </row>
    <row r="1314" spans="1:5">
      <c r="A1314" t="s">
        <v>2634</v>
      </c>
      <c r="B1314">
        <v>3</v>
      </c>
      <c r="C1314" t="s">
        <v>2635</v>
      </c>
      <c r="D1314" s="46">
        <v>0</v>
      </c>
      <c r="E1314" s="46">
        <v>77</v>
      </c>
    </row>
    <row r="1315" spans="1:5">
      <c r="A1315" t="s">
        <v>2636</v>
      </c>
      <c r="B1315">
        <v>4</v>
      </c>
      <c r="C1315" t="s">
        <v>2635</v>
      </c>
      <c r="D1315" s="46">
        <v>0</v>
      </c>
      <c r="E1315" s="46">
        <v>77</v>
      </c>
    </row>
    <row r="1316" spans="1:5">
      <c r="A1316" t="s">
        <v>2637</v>
      </c>
      <c r="B1316">
        <v>3</v>
      </c>
      <c r="C1316" t="s">
        <v>2638</v>
      </c>
      <c r="D1316" s="46">
        <v>0</v>
      </c>
      <c r="E1316" s="46">
        <v>865.12</v>
      </c>
    </row>
    <row r="1317" spans="1:5">
      <c r="A1317" t="s">
        <v>2639</v>
      </c>
      <c r="B1317">
        <v>4</v>
      </c>
      <c r="C1317" t="s">
        <v>2640</v>
      </c>
      <c r="D1317" s="46">
        <v>0</v>
      </c>
      <c r="E1317" s="46">
        <v>865.12</v>
      </c>
    </row>
    <row r="1318" spans="1:5">
      <c r="A1318" t="s">
        <v>2641</v>
      </c>
      <c r="B1318">
        <v>3</v>
      </c>
      <c r="C1318" t="s">
        <v>2642</v>
      </c>
      <c r="D1318" s="46">
        <v>0</v>
      </c>
      <c r="E1318" s="46">
        <v>4525.74</v>
      </c>
    </row>
    <row r="1319" spans="1:5">
      <c r="A1319" t="s">
        <v>2643</v>
      </c>
      <c r="B1319">
        <v>4</v>
      </c>
      <c r="C1319" t="s">
        <v>2644</v>
      </c>
      <c r="D1319" s="46">
        <v>0</v>
      </c>
      <c r="E1319" s="46">
        <v>3746.12</v>
      </c>
    </row>
    <row r="1320" spans="1:5">
      <c r="A1320" t="s">
        <v>2645</v>
      </c>
      <c r="B1320">
        <v>4</v>
      </c>
      <c r="C1320" t="s">
        <v>2646</v>
      </c>
      <c r="D1320" s="46">
        <v>0</v>
      </c>
      <c r="E1320" s="46">
        <v>779.62</v>
      </c>
    </row>
    <row r="1321" spans="1:5">
      <c r="A1321" t="s">
        <v>2647</v>
      </c>
      <c r="B1321">
        <v>3</v>
      </c>
      <c r="C1321" t="s">
        <v>2648</v>
      </c>
      <c r="D1321" s="46">
        <v>0</v>
      </c>
      <c r="E1321" s="46">
        <v>189.98</v>
      </c>
    </row>
    <row r="1322" spans="1:5">
      <c r="A1322" t="s">
        <v>2649</v>
      </c>
      <c r="B1322">
        <v>4</v>
      </c>
      <c r="C1322" t="s">
        <v>2648</v>
      </c>
      <c r="D1322" s="46">
        <v>0</v>
      </c>
      <c r="E1322" s="46">
        <v>189.98</v>
      </c>
    </row>
    <row r="1323" spans="1:5">
      <c r="A1323" t="s">
        <v>2650</v>
      </c>
      <c r="B1323">
        <v>2</v>
      </c>
      <c r="C1323" t="s">
        <v>2651</v>
      </c>
      <c r="D1323" s="46">
        <v>0</v>
      </c>
      <c r="E1323" s="46">
        <v>1359.28</v>
      </c>
    </row>
    <row r="1324" spans="1:5">
      <c r="A1324" t="s">
        <v>2652</v>
      </c>
      <c r="B1324">
        <v>3</v>
      </c>
      <c r="C1324" t="s">
        <v>2653</v>
      </c>
      <c r="D1324" s="46">
        <v>0</v>
      </c>
      <c r="E1324" s="46">
        <v>1359.28</v>
      </c>
    </row>
    <row r="1325" spans="1:5">
      <c r="A1325" t="s">
        <v>2654</v>
      </c>
      <c r="B1325">
        <v>4</v>
      </c>
      <c r="C1325" t="s">
        <v>2653</v>
      </c>
      <c r="D1325" s="46">
        <v>0</v>
      </c>
      <c r="E1325" s="46">
        <v>859.32</v>
      </c>
    </row>
    <row r="1326" spans="1:5">
      <c r="A1326" t="s">
        <v>2655</v>
      </c>
      <c r="B1326">
        <v>4</v>
      </c>
      <c r="C1326" t="s">
        <v>2656</v>
      </c>
      <c r="D1326" s="46">
        <v>0</v>
      </c>
      <c r="E1326" s="46">
        <v>0</v>
      </c>
    </row>
    <row r="1327" spans="1:5">
      <c r="A1327" t="s">
        <v>2657</v>
      </c>
      <c r="B1327">
        <v>4</v>
      </c>
      <c r="C1327" t="s">
        <v>2658</v>
      </c>
      <c r="D1327" s="46">
        <v>0</v>
      </c>
      <c r="E1327" s="46">
        <v>395.2</v>
      </c>
    </row>
    <row r="1328" spans="1:5">
      <c r="A1328" t="s">
        <v>2659</v>
      </c>
      <c r="B1328">
        <v>4</v>
      </c>
      <c r="C1328" t="s">
        <v>2660</v>
      </c>
      <c r="D1328" s="46">
        <v>0</v>
      </c>
      <c r="E1328" s="46">
        <v>75.599999999999994</v>
      </c>
    </row>
    <row r="1329" spans="1:5">
      <c r="A1329" t="s">
        <v>2661</v>
      </c>
      <c r="B1329">
        <v>4</v>
      </c>
      <c r="C1329" t="s">
        <v>2662</v>
      </c>
      <c r="D1329" s="46">
        <v>0</v>
      </c>
      <c r="E1329" s="46">
        <v>29.16</v>
      </c>
    </row>
    <row r="1330" spans="1:5">
      <c r="A1330" t="s">
        <v>2663</v>
      </c>
      <c r="B1330">
        <v>2</v>
      </c>
      <c r="C1330" t="s">
        <v>2664</v>
      </c>
      <c r="D1330" s="46">
        <v>0</v>
      </c>
      <c r="E1330" s="46">
        <v>1167.6400000000001</v>
      </c>
    </row>
    <row r="1331" spans="1:5">
      <c r="A1331" t="s">
        <v>2665</v>
      </c>
      <c r="B1331">
        <v>3</v>
      </c>
      <c r="C1331" t="s">
        <v>2666</v>
      </c>
      <c r="D1331" s="46">
        <v>0</v>
      </c>
      <c r="E1331" s="46">
        <v>1167.6400000000001</v>
      </c>
    </row>
    <row r="1332" spans="1:5">
      <c r="A1332" t="s">
        <v>2667</v>
      </c>
      <c r="B1332">
        <v>4</v>
      </c>
      <c r="C1332" t="s">
        <v>2668</v>
      </c>
      <c r="D1332" s="46">
        <v>0</v>
      </c>
      <c r="E1332" s="46">
        <v>1167.6400000000001</v>
      </c>
    </row>
    <row r="1333" spans="1:5">
      <c r="A1333" t="s">
        <v>2669</v>
      </c>
      <c r="B1333">
        <v>4</v>
      </c>
      <c r="C1333" t="s">
        <v>2670</v>
      </c>
      <c r="D1333" s="46">
        <v>0</v>
      </c>
      <c r="E1333" s="46">
        <v>0</v>
      </c>
    </row>
    <row r="1334" spans="1:5">
      <c r="A1334" t="s">
        <v>2671</v>
      </c>
      <c r="B1334">
        <v>2</v>
      </c>
      <c r="C1334" t="s">
        <v>2672</v>
      </c>
      <c r="D1334" s="46">
        <v>4439.63</v>
      </c>
      <c r="E1334" s="46">
        <v>0</v>
      </c>
    </row>
    <row r="1335" spans="1:5">
      <c r="A1335" t="s">
        <v>2673</v>
      </c>
      <c r="B1335">
        <v>3</v>
      </c>
      <c r="C1335" t="s">
        <v>2672</v>
      </c>
      <c r="D1335" s="46">
        <v>4439.63</v>
      </c>
      <c r="E1335" s="46">
        <v>0</v>
      </c>
    </row>
    <row r="1336" spans="1:5">
      <c r="A1336" t="s">
        <v>2674</v>
      </c>
      <c r="B1336">
        <v>4</v>
      </c>
      <c r="C1336" t="s">
        <v>2672</v>
      </c>
      <c r="D1336" s="46">
        <v>4439.63</v>
      </c>
      <c r="E1336" s="46">
        <v>0</v>
      </c>
    </row>
    <row r="1337" spans="1:5">
      <c r="A1337" s="44" t="s">
        <v>2675</v>
      </c>
      <c r="B1337" s="44">
        <v>1</v>
      </c>
      <c r="C1337" s="44" t="s">
        <v>2676</v>
      </c>
      <c r="D1337" s="45">
        <v>0</v>
      </c>
      <c r="E1337" s="45">
        <v>1228571.3799999999</v>
      </c>
    </row>
    <row r="1338" spans="1:5">
      <c r="A1338" t="s">
        <v>2677</v>
      </c>
      <c r="B1338">
        <v>2</v>
      </c>
      <c r="C1338" t="s">
        <v>2678</v>
      </c>
      <c r="D1338" s="46">
        <v>0</v>
      </c>
      <c r="E1338" s="46">
        <v>711582.78</v>
      </c>
    </row>
    <row r="1339" spans="1:5">
      <c r="A1339" t="s">
        <v>2679</v>
      </c>
      <c r="B1339">
        <v>3</v>
      </c>
      <c r="C1339" t="s">
        <v>2678</v>
      </c>
      <c r="D1339" s="46">
        <v>0</v>
      </c>
      <c r="E1339" s="46">
        <v>710565.2</v>
      </c>
    </row>
    <row r="1340" spans="1:5">
      <c r="A1340" t="s">
        <v>2680</v>
      </c>
      <c r="B1340">
        <v>4</v>
      </c>
      <c r="C1340" t="s">
        <v>2678</v>
      </c>
      <c r="D1340" s="46">
        <v>0</v>
      </c>
      <c r="E1340" s="46">
        <v>710565.2</v>
      </c>
    </row>
    <row r="1341" spans="1:5">
      <c r="A1341" t="s">
        <v>2681</v>
      </c>
      <c r="B1341">
        <v>3</v>
      </c>
      <c r="C1341" t="s">
        <v>2682</v>
      </c>
      <c r="D1341" s="46">
        <v>0</v>
      </c>
      <c r="E1341" s="46">
        <v>0</v>
      </c>
    </row>
    <row r="1342" spans="1:5">
      <c r="A1342" t="s">
        <v>2683</v>
      </c>
      <c r="B1342">
        <v>4</v>
      </c>
      <c r="C1342" t="s">
        <v>2684</v>
      </c>
      <c r="D1342" s="46">
        <v>0</v>
      </c>
      <c r="E1342" s="46">
        <v>0</v>
      </c>
    </row>
    <row r="1343" spans="1:5">
      <c r="A1343" t="s">
        <v>2685</v>
      </c>
      <c r="B1343">
        <v>3</v>
      </c>
      <c r="C1343" t="s">
        <v>2686</v>
      </c>
      <c r="D1343" s="46">
        <v>0</v>
      </c>
      <c r="E1343" s="46">
        <v>1017.58</v>
      </c>
    </row>
    <row r="1344" spans="1:5">
      <c r="A1344" t="s">
        <v>2687</v>
      </c>
      <c r="B1344">
        <v>4</v>
      </c>
      <c r="C1344" t="s">
        <v>2686</v>
      </c>
      <c r="D1344" s="46">
        <v>0</v>
      </c>
      <c r="E1344" s="46">
        <v>1017.58</v>
      </c>
    </row>
    <row r="1345" spans="1:5">
      <c r="A1345" t="s">
        <v>2688</v>
      </c>
      <c r="B1345">
        <v>3</v>
      </c>
      <c r="C1345" t="s">
        <v>2689</v>
      </c>
      <c r="D1345" s="46">
        <v>0</v>
      </c>
      <c r="E1345" s="46">
        <v>0</v>
      </c>
    </row>
    <row r="1346" spans="1:5">
      <c r="A1346" t="s">
        <v>2690</v>
      </c>
      <c r="B1346">
        <v>4</v>
      </c>
      <c r="C1346" t="s">
        <v>2689</v>
      </c>
      <c r="D1346" s="46">
        <v>0</v>
      </c>
      <c r="E1346" s="46">
        <v>0</v>
      </c>
    </row>
    <row r="1347" spans="1:5">
      <c r="A1347" t="s">
        <v>2691</v>
      </c>
      <c r="B1347">
        <v>2</v>
      </c>
      <c r="C1347" t="s">
        <v>2692</v>
      </c>
      <c r="D1347" s="46">
        <v>0</v>
      </c>
      <c r="E1347" s="46">
        <v>436932.84</v>
      </c>
    </row>
    <row r="1348" spans="1:5">
      <c r="A1348" t="s">
        <v>2693</v>
      </c>
      <c r="B1348">
        <v>3</v>
      </c>
      <c r="C1348" t="s">
        <v>2692</v>
      </c>
      <c r="D1348" s="46">
        <v>0</v>
      </c>
      <c r="E1348" s="46">
        <v>216999.25</v>
      </c>
    </row>
    <row r="1349" spans="1:5">
      <c r="A1349" t="s">
        <v>2694</v>
      </c>
      <c r="B1349">
        <v>4</v>
      </c>
      <c r="C1349" t="s">
        <v>2692</v>
      </c>
      <c r="D1349" s="46">
        <v>0</v>
      </c>
      <c r="E1349" s="46">
        <v>19372.580000000002</v>
      </c>
    </row>
    <row r="1350" spans="1:5">
      <c r="A1350" t="s">
        <v>2695</v>
      </c>
      <c r="B1350">
        <v>4</v>
      </c>
      <c r="C1350" t="s">
        <v>2696</v>
      </c>
      <c r="D1350" s="46">
        <v>0</v>
      </c>
      <c r="E1350" s="46">
        <v>81520.47</v>
      </c>
    </row>
    <row r="1351" spans="1:5">
      <c r="A1351" t="s">
        <v>2697</v>
      </c>
      <c r="B1351">
        <v>4</v>
      </c>
      <c r="C1351" t="s">
        <v>2698</v>
      </c>
      <c r="D1351" s="46">
        <v>0</v>
      </c>
      <c r="E1351" s="46">
        <v>103113.54</v>
      </c>
    </row>
    <row r="1352" spans="1:5">
      <c r="A1352" t="s">
        <v>2699</v>
      </c>
      <c r="B1352">
        <v>4</v>
      </c>
      <c r="C1352" t="s">
        <v>2700</v>
      </c>
      <c r="D1352" s="46">
        <v>0</v>
      </c>
      <c r="E1352" s="46">
        <v>12992.66</v>
      </c>
    </row>
    <row r="1353" spans="1:5">
      <c r="A1353" t="s">
        <v>2701</v>
      </c>
      <c r="B1353">
        <v>3</v>
      </c>
      <c r="C1353" t="s">
        <v>2702</v>
      </c>
      <c r="D1353" s="46">
        <v>0</v>
      </c>
      <c r="E1353" s="46">
        <v>13286.63</v>
      </c>
    </row>
    <row r="1354" spans="1:5">
      <c r="A1354" t="s">
        <v>2703</v>
      </c>
      <c r="B1354">
        <v>4</v>
      </c>
      <c r="C1354" t="s">
        <v>2702</v>
      </c>
      <c r="D1354" s="46">
        <v>0</v>
      </c>
      <c r="E1354" s="46">
        <v>13286.63</v>
      </c>
    </row>
    <row r="1355" spans="1:5">
      <c r="A1355" t="s">
        <v>2704</v>
      </c>
      <c r="B1355">
        <v>3</v>
      </c>
      <c r="C1355" t="s">
        <v>2705</v>
      </c>
      <c r="D1355" s="46">
        <v>0</v>
      </c>
      <c r="E1355" s="46">
        <v>206646.96</v>
      </c>
    </row>
    <row r="1356" spans="1:5">
      <c r="A1356" t="s">
        <v>2706</v>
      </c>
      <c r="B1356">
        <v>4</v>
      </c>
      <c r="C1356" t="s">
        <v>2705</v>
      </c>
      <c r="D1356" s="46">
        <v>0</v>
      </c>
      <c r="E1356" s="46">
        <v>206646.96</v>
      </c>
    </row>
    <row r="1357" spans="1:5">
      <c r="A1357" t="s">
        <v>2707</v>
      </c>
      <c r="B1357">
        <v>2</v>
      </c>
      <c r="C1357" t="s">
        <v>2708</v>
      </c>
      <c r="D1357" s="46">
        <v>0</v>
      </c>
      <c r="E1357" s="46">
        <v>80055.759999999995</v>
      </c>
    </row>
    <row r="1358" spans="1:5">
      <c r="A1358" t="s">
        <v>2709</v>
      </c>
      <c r="B1358">
        <v>3</v>
      </c>
      <c r="C1358" t="s">
        <v>2708</v>
      </c>
      <c r="D1358" s="46">
        <v>0</v>
      </c>
      <c r="E1358" s="46">
        <v>80055.759999999995</v>
      </c>
    </row>
    <row r="1359" spans="1:5">
      <c r="A1359" t="s">
        <v>2710</v>
      </c>
      <c r="B1359">
        <v>4</v>
      </c>
      <c r="C1359" t="s">
        <v>2708</v>
      </c>
      <c r="D1359" s="46">
        <v>0</v>
      </c>
      <c r="E1359" s="46">
        <v>80055.759999999995</v>
      </c>
    </row>
    <row r="1360" spans="1:5">
      <c r="A1360" s="44" t="s">
        <v>2711</v>
      </c>
      <c r="B1360" s="44">
        <v>1</v>
      </c>
      <c r="C1360" s="44" t="s">
        <v>2712</v>
      </c>
      <c r="D1360" s="45">
        <v>0</v>
      </c>
      <c r="E1360" s="45">
        <v>0</v>
      </c>
    </row>
    <row r="1361" spans="1:5">
      <c r="A1361" t="s">
        <v>2713</v>
      </c>
      <c r="B1361">
        <v>2</v>
      </c>
      <c r="C1361" t="s">
        <v>2714</v>
      </c>
      <c r="D1361" s="46">
        <v>0</v>
      </c>
      <c r="E1361" s="46">
        <v>0</v>
      </c>
    </row>
    <row r="1362" spans="1:5">
      <c r="A1362" t="s">
        <v>2715</v>
      </c>
      <c r="B1362">
        <v>3</v>
      </c>
      <c r="C1362" t="s">
        <v>2714</v>
      </c>
      <c r="D1362" s="46">
        <v>0</v>
      </c>
      <c r="E1362" s="46">
        <v>0</v>
      </c>
    </row>
    <row r="1363" spans="1:5">
      <c r="A1363" t="s">
        <v>2716</v>
      </c>
      <c r="B1363">
        <v>4</v>
      </c>
      <c r="C1363" t="s">
        <v>2714</v>
      </c>
      <c r="D1363" s="46">
        <v>0</v>
      </c>
      <c r="E1363" s="46">
        <v>0</v>
      </c>
    </row>
    <row r="1364" spans="1:5">
      <c r="A1364" t="s">
        <v>2717</v>
      </c>
      <c r="B1364">
        <v>4</v>
      </c>
      <c r="C1364" t="s">
        <v>2718</v>
      </c>
      <c r="D1364" s="46">
        <v>0</v>
      </c>
      <c r="E1364" s="46">
        <v>0</v>
      </c>
    </row>
    <row r="1365" spans="1:5">
      <c r="A1365" t="s">
        <v>2719</v>
      </c>
      <c r="B1365">
        <v>2</v>
      </c>
      <c r="C1365" t="s">
        <v>2720</v>
      </c>
      <c r="D1365" s="46">
        <v>0</v>
      </c>
      <c r="E1365" s="46">
        <v>0</v>
      </c>
    </row>
    <row r="1366" spans="1:5">
      <c r="A1366" t="s">
        <v>2721</v>
      </c>
      <c r="B1366">
        <v>3</v>
      </c>
      <c r="C1366" t="s">
        <v>2720</v>
      </c>
      <c r="D1366" s="46">
        <v>0</v>
      </c>
      <c r="E1366" s="46">
        <v>0</v>
      </c>
    </row>
    <row r="1367" spans="1:5">
      <c r="A1367" t="s">
        <v>2722</v>
      </c>
      <c r="B1367">
        <v>4</v>
      </c>
      <c r="C1367" t="s">
        <v>2720</v>
      </c>
      <c r="D1367" s="46">
        <v>0</v>
      </c>
      <c r="E1367" s="46">
        <v>0</v>
      </c>
    </row>
    <row r="1368" spans="1:5">
      <c r="A1368" t="s">
        <v>2723</v>
      </c>
      <c r="B1368">
        <v>2</v>
      </c>
      <c r="C1368" t="s">
        <v>2724</v>
      </c>
      <c r="D1368" s="46">
        <v>0</v>
      </c>
      <c r="E1368" s="46">
        <v>0</v>
      </c>
    </row>
    <row r="1369" spans="1:5">
      <c r="A1369" t="s">
        <v>2725</v>
      </c>
      <c r="B1369">
        <v>3</v>
      </c>
      <c r="C1369" t="s">
        <v>2724</v>
      </c>
      <c r="D1369" s="46">
        <v>0</v>
      </c>
      <c r="E1369" s="46">
        <v>0</v>
      </c>
    </row>
    <row r="1370" spans="1:5">
      <c r="A1370" t="s">
        <v>2726</v>
      </c>
      <c r="B1370">
        <v>4</v>
      </c>
      <c r="C1370" t="s">
        <v>2724</v>
      </c>
      <c r="D1370" s="46">
        <v>0</v>
      </c>
      <c r="E1370" s="46">
        <v>0</v>
      </c>
    </row>
    <row r="1371" spans="1:5">
      <c r="A1371" t="s">
        <v>2727</v>
      </c>
      <c r="B1371">
        <v>2</v>
      </c>
      <c r="C1371" t="s">
        <v>2728</v>
      </c>
      <c r="D1371" s="46">
        <v>0</v>
      </c>
      <c r="E1371" s="46">
        <v>0</v>
      </c>
    </row>
    <row r="1372" spans="1:5">
      <c r="A1372" t="s">
        <v>2729</v>
      </c>
      <c r="B1372">
        <v>3</v>
      </c>
      <c r="C1372" t="s">
        <v>2728</v>
      </c>
      <c r="D1372" s="46">
        <v>0</v>
      </c>
      <c r="E1372" s="46">
        <v>0</v>
      </c>
    </row>
    <row r="1373" spans="1:5">
      <c r="A1373" t="s">
        <v>2730</v>
      </c>
      <c r="B1373">
        <v>4</v>
      </c>
      <c r="C1373" t="s">
        <v>2731</v>
      </c>
      <c r="D1373" s="46">
        <v>0</v>
      </c>
      <c r="E1373" s="46">
        <v>0</v>
      </c>
    </row>
    <row r="1374" spans="1:5">
      <c r="A1374" t="s">
        <v>2732</v>
      </c>
      <c r="B1374">
        <v>4</v>
      </c>
      <c r="C1374" t="s">
        <v>2733</v>
      </c>
      <c r="D1374" s="46">
        <v>0</v>
      </c>
      <c r="E1374" s="46">
        <v>0</v>
      </c>
    </row>
    <row r="1375" spans="1:5">
      <c r="A1375" t="s">
        <v>2734</v>
      </c>
      <c r="B1375">
        <v>4</v>
      </c>
      <c r="C1375" t="s">
        <v>2735</v>
      </c>
      <c r="D1375" s="46">
        <v>0</v>
      </c>
      <c r="E1375" s="46">
        <v>0</v>
      </c>
    </row>
    <row r="1376" spans="1:5">
      <c r="A1376" t="s">
        <v>2736</v>
      </c>
      <c r="B1376">
        <v>4</v>
      </c>
      <c r="C1376" t="s">
        <v>2737</v>
      </c>
      <c r="D1376" s="46">
        <v>0</v>
      </c>
      <c r="E1376" s="46">
        <v>0</v>
      </c>
    </row>
    <row r="1377" spans="1:5">
      <c r="A1377" t="s">
        <v>2738</v>
      </c>
      <c r="B1377">
        <v>4</v>
      </c>
      <c r="C1377" t="s">
        <v>2739</v>
      </c>
      <c r="D1377" s="46">
        <v>0</v>
      </c>
      <c r="E1377" s="46">
        <v>0</v>
      </c>
    </row>
    <row r="1378" spans="1:5">
      <c r="A1378" t="s">
        <v>2740</v>
      </c>
      <c r="B1378">
        <v>4</v>
      </c>
      <c r="C1378" t="s">
        <v>2741</v>
      </c>
      <c r="D1378" s="46">
        <v>0</v>
      </c>
      <c r="E1378" s="46">
        <v>0</v>
      </c>
    </row>
    <row r="1379" spans="1:5">
      <c r="A1379" t="s">
        <v>2742</v>
      </c>
      <c r="B1379">
        <v>4</v>
      </c>
      <c r="C1379" t="s">
        <v>2743</v>
      </c>
      <c r="D1379" s="46">
        <v>0</v>
      </c>
      <c r="E1379" s="46">
        <v>0</v>
      </c>
    </row>
    <row r="1380" spans="1:5">
      <c r="A1380" t="s">
        <v>2744</v>
      </c>
      <c r="B1380">
        <v>4</v>
      </c>
      <c r="C1380" t="s">
        <v>2745</v>
      </c>
      <c r="D1380" s="46">
        <v>0</v>
      </c>
      <c r="E1380" s="46">
        <v>0</v>
      </c>
    </row>
    <row r="1381" spans="1:5">
      <c r="A1381" t="s">
        <v>2746</v>
      </c>
      <c r="B1381">
        <v>4</v>
      </c>
      <c r="C1381" t="s">
        <v>2747</v>
      </c>
      <c r="D1381" s="46">
        <v>0</v>
      </c>
      <c r="E1381" s="46">
        <v>0</v>
      </c>
    </row>
    <row r="1382" spans="1:5">
      <c r="A1382" t="s">
        <v>2748</v>
      </c>
      <c r="B1382">
        <v>2</v>
      </c>
      <c r="C1382" t="s">
        <v>2749</v>
      </c>
      <c r="D1382" s="46">
        <v>0</v>
      </c>
      <c r="E1382" s="46">
        <v>0</v>
      </c>
    </row>
    <row r="1383" spans="1:5">
      <c r="A1383" t="s">
        <v>2750</v>
      </c>
      <c r="B1383">
        <v>3</v>
      </c>
      <c r="C1383" t="s">
        <v>2749</v>
      </c>
      <c r="D1383" s="46">
        <v>0</v>
      </c>
      <c r="E1383" s="46">
        <v>0</v>
      </c>
    </row>
    <row r="1384" spans="1:5">
      <c r="A1384" t="s">
        <v>2751</v>
      </c>
      <c r="B1384">
        <v>4</v>
      </c>
      <c r="C1384" t="s">
        <v>2749</v>
      </c>
      <c r="D1384" s="46">
        <v>0</v>
      </c>
      <c r="E1384" s="46">
        <v>0</v>
      </c>
    </row>
    <row r="1385" spans="1:5">
      <c r="A1385" t="s">
        <v>2752</v>
      </c>
      <c r="B1385">
        <v>2</v>
      </c>
      <c r="C1385" t="s">
        <v>2753</v>
      </c>
      <c r="D1385" s="46">
        <v>0</v>
      </c>
      <c r="E1385" s="46">
        <v>0</v>
      </c>
    </row>
    <row r="1386" spans="1:5">
      <c r="A1386" t="s">
        <v>2754</v>
      </c>
      <c r="B1386">
        <v>3</v>
      </c>
      <c r="C1386" t="s">
        <v>2753</v>
      </c>
      <c r="D1386" s="46">
        <v>0</v>
      </c>
      <c r="E1386" s="46">
        <v>0</v>
      </c>
    </row>
    <row r="1387" spans="1:5">
      <c r="A1387" t="s">
        <v>2755</v>
      </c>
      <c r="B1387">
        <v>4</v>
      </c>
      <c r="C1387" t="s">
        <v>2753</v>
      </c>
      <c r="D1387" s="46">
        <v>0</v>
      </c>
      <c r="E1387" s="46">
        <v>0</v>
      </c>
    </row>
    <row r="1388" spans="1:5">
      <c r="A1388" t="s">
        <v>2756</v>
      </c>
      <c r="B1388">
        <v>2</v>
      </c>
      <c r="C1388" t="s">
        <v>2757</v>
      </c>
      <c r="D1388" s="46">
        <v>0</v>
      </c>
      <c r="E1388" s="46">
        <v>0</v>
      </c>
    </row>
    <row r="1389" spans="1:5">
      <c r="A1389" t="s">
        <v>2758</v>
      </c>
      <c r="B1389">
        <v>3</v>
      </c>
      <c r="C1389" t="s">
        <v>2757</v>
      </c>
      <c r="D1389" s="46">
        <v>0</v>
      </c>
      <c r="E1389" s="46">
        <v>0</v>
      </c>
    </row>
    <row r="1390" spans="1:5">
      <c r="A1390" t="s">
        <v>2759</v>
      </c>
      <c r="B1390">
        <v>4</v>
      </c>
      <c r="C1390" t="s">
        <v>2757</v>
      </c>
      <c r="D1390" s="46">
        <v>0</v>
      </c>
      <c r="E1390" s="46">
        <v>0</v>
      </c>
    </row>
    <row r="1391" spans="1:5">
      <c r="A1391" t="s">
        <v>2760</v>
      </c>
      <c r="B1391">
        <v>2</v>
      </c>
      <c r="C1391" t="s">
        <v>2761</v>
      </c>
      <c r="D1391" s="46">
        <v>0</v>
      </c>
      <c r="E1391" s="46">
        <v>0</v>
      </c>
    </row>
    <row r="1392" spans="1:5">
      <c r="A1392" t="s">
        <v>2762</v>
      </c>
      <c r="B1392">
        <v>3</v>
      </c>
      <c r="C1392" t="s">
        <v>2761</v>
      </c>
      <c r="D1392" s="46">
        <v>0</v>
      </c>
      <c r="E1392" s="46">
        <v>0</v>
      </c>
    </row>
    <row r="1393" spans="1:5">
      <c r="A1393" t="s">
        <v>2763</v>
      </c>
      <c r="B1393">
        <v>4</v>
      </c>
      <c r="C1393" t="s">
        <v>2761</v>
      </c>
      <c r="D1393" s="46">
        <v>0</v>
      </c>
      <c r="E1393" s="46">
        <v>0</v>
      </c>
    </row>
    <row r="1394" spans="1:5">
      <c r="A1394" s="44" t="s">
        <v>2764</v>
      </c>
      <c r="B1394" s="44">
        <v>1</v>
      </c>
      <c r="C1394" s="44" t="s">
        <v>2765</v>
      </c>
      <c r="D1394" s="45">
        <v>3770767.11</v>
      </c>
      <c r="E1394" s="45">
        <v>0</v>
      </c>
    </row>
    <row r="1395" spans="1:5">
      <c r="A1395" t="s">
        <v>2766</v>
      </c>
      <c r="B1395">
        <v>2</v>
      </c>
      <c r="C1395" t="s">
        <v>2767</v>
      </c>
      <c r="D1395" s="46">
        <v>1951691.41</v>
      </c>
      <c r="E1395" s="46">
        <v>0</v>
      </c>
    </row>
    <row r="1396" spans="1:5">
      <c r="A1396" t="s">
        <v>2768</v>
      </c>
      <c r="B1396">
        <v>3</v>
      </c>
      <c r="C1396" t="s">
        <v>2769</v>
      </c>
      <c r="D1396" s="46">
        <v>1935525.36</v>
      </c>
      <c r="E1396" s="46">
        <v>0</v>
      </c>
    </row>
    <row r="1397" spans="1:5">
      <c r="A1397" t="s">
        <v>2770</v>
      </c>
      <c r="B1397">
        <v>4</v>
      </c>
      <c r="C1397" t="s">
        <v>2769</v>
      </c>
      <c r="D1397" s="46">
        <v>1935525.36</v>
      </c>
      <c r="E1397" s="46">
        <v>0</v>
      </c>
    </row>
    <row r="1398" spans="1:5">
      <c r="A1398" t="s">
        <v>2771</v>
      </c>
      <c r="B1398">
        <v>3</v>
      </c>
      <c r="C1398" t="s">
        <v>2772</v>
      </c>
      <c r="D1398" s="46">
        <v>16166.05</v>
      </c>
      <c r="E1398" s="46">
        <v>0</v>
      </c>
    </row>
    <row r="1399" spans="1:5">
      <c r="A1399" t="s">
        <v>2773</v>
      </c>
      <c r="B1399">
        <v>4</v>
      </c>
      <c r="C1399" t="s">
        <v>2772</v>
      </c>
      <c r="D1399" s="46">
        <v>16166.05</v>
      </c>
      <c r="E1399" s="46">
        <v>0</v>
      </c>
    </row>
    <row r="1400" spans="1:5">
      <c r="A1400" t="s">
        <v>2774</v>
      </c>
      <c r="B1400">
        <v>2</v>
      </c>
      <c r="C1400" t="s">
        <v>2775</v>
      </c>
      <c r="D1400" s="46">
        <v>776694.72</v>
      </c>
      <c r="E1400" s="46">
        <v>0</v>
      </c>
    </row>
    <row r="1401" spans="1:5">
      <c r="A1401" t="s">
        <v>2776</v>
      </c>
      <c r="B1401">
        <v>3</v>
      </c>
      <c r="C1401" t="s">
        <v>2777</v>
      </c>
      <c r="D1401" s="46">
        <v>776062.42</v>
      </c>
      <c r="E1401" s="46">
        <v>0</v>
      </c>
    </row>
    <row r="1402" spans="1:5">
      <c r="A1402" t="s">
        <v>2778</v>
      </c>
      <c r="B1402">
        <v>4</v>
      </c>
      <c r="C1402" t="s">
        <v>2777</v>
      </c>
      <c r="D1402" s="46">
        <v>776062.42</v>
      </c>
      <c r="E1402" s="46">
        <v>0</v>
      </c>
    </row>
    <row r="1403" spans="1:5">
      <c r="A1403" t="s">
        <v>2779</v>
      </c>
      <c r="B1403">
        <v>3</v>
      </c>
      <c r="C1403" t="s">
        <v>2772</v>
      </c>
      <c r="D1403" s="46">
        <v>632.29999999999995</v>
      </c>
      <c r="E1403" s="46">
        <v>0</v>
      </c>
    </row>
    <row r="1404" spans="1:5">
      <c r="A1404" t="s">
        <v>2780</v>
      </c>
      <c r="B1404">
        <v>4</v>
      </c>
      <c r="C1404" t="s">
        <v>2772</v>
      </c>
      <c r="D1404" s="46">
        <v>632.29999999999995</v>
      </c>
      <c r="E1404" s="46">
        <v>0</v>
      </c>
    </row>
    <row r="1405" spans="1:5">
      <c r="A1405" t="s">
        <v>2781</v>
      </c>
      <c r="B1405">
        <v>2</v>
      </c>
      <c r="C1405" t="s">
        <v>2782</v>
      </c>
      <c r="D1405" s="46">
        <v>106387.88</v>
      </c>
      <c r="E1405" s="46">
        <v>0</v>
      </c>
    </row>
    <row r="1406" spans="1:5">
      <c r="A1406" t="s">
        <v>2783</v>
      </c>
      <c r="B1406">
        <v>3</v>
      </c>
      <c r="C1406" t="s">
        <v>2784</v>
      </c>
      <c r="D1406" s="46">
        <v>106387.88</v>
      </c>
      <c r="E1406" s="46">
        <v>0</v>
      </c>
    </row>
    <row r="1407" spans="1:5">
      <c r="A1407" t="s">
        <v>2785</v>
      </c>
      <c r="B1407">
        <v>4</v>
      </c>
      <c r="C1407" t="s">
        <v>2786</v>
      </c>
      <c r="D1407" s="46">
        <v>106387.88</v>
      </c>
      <c r="E1407" s="46">
        <v>0</v>
      </c>
    </row>
    <row r="1408" spans="1:5">
      <c r="A1408" t="s">
        <v>2787</v>
      </c>
      <c r="B1408">
        <v>2</v>
      </c>
      <c r="C1408" t="s">
        <v>2788</v>
      </c>
      <c r="D1408" s="46">
        <v>241440.18</v>
      </c>
      <c r="E1408" s="46">
        <v>0</v>
      </c>
    </row>
    <row r="1409" spans="1:5">
      <c r="A1409" t="s">
        <v>2789</v>
      </c>
      <c r="B1409">
        <v>3</v>
      </c>
      <c r="C1409" t="s">
        <v>2786</v>
      </c>
      <c r="D1409" s="46">
        <v>236152.86</v>
      </c>
      <c r="E1409" s="46">
        <v>0</v>
      </c>
    </row>
    <row r="1410" spans="1:5">
      <c r="A1410" t="s">
        <v>2790</v>
      </c>
      <c r="B1410">
        <v>4</v>
      </c>
      <c r="C1410" t="s">
        <v>2786</v>
      </c>
      <c r="D1410" s="46">
        <v>236152.86</v>
      </c>
      <c r="E1410" s="46">
        <v>0</v>
      </c>
    </row>
    <row r="1411" spans="1:5">
      <c r="A1411" t="s">
        <v>2791</v>
      </c>
      <c r="B1411">
        <v>3</v>
      </c>
      <c r="C1411" t="s">
        <v>2772</v>
      </c>
      <c r="D1411" s="46">
        <v>5287.32</v>
      </c>
      <c r="E1411" s="46">
        <v>0</v>
      </c>
    </row>
    <row r="1412" spans="1:5">
      <c r="A1412" t="s">
        <v>2792</v>
      </c>
      <c r="B1412">
        <v>4</v>
      </c>
      <c r="C1412" t="s">
        <v>2772</v>
      </c>
      <c r="D1412" s="46">
        <v>5287.32</v>
      </c>
      <c r="E1412" s="46">
        <v>0</v>
      </c>
    </row>
    <row r="1413" spans="1:5">
      <c r="A1413" t="s">
        <v>2793</v>
      </c>
      <c r="B1413">
        <v>2</v>
      </c>
      <c r="C1413" t="s">
        <v>2794</v>
      </c>
      <c r="D1413" s="46">
        <v>669555.27</v>
      </c>
      <c r="E1413" s="46">
        <v>0</v>
      </c>
    </row>
    <row r="1414" spans="1:5">
      <c r="A1414" t="s">
        <v>2795</v>
      </c>
      <c r="B1414">
        <v>3</v>
      </c>
      <c r="C1414" t="s">
        <v>2796</v>
      </c>
      <c r="D1414" s="46">
        <v>309483.24</v>
      </c>
      <c r="E1414" s="46">
        <v>0</v>
      </c>
    </row>
    <row r="1415" spans="1:5">
      <c r="A1415" t="s">
        <v>2797</v>
      </c>
      <c r="B1415">
        <v>4</v>
      </c>
      <c r="C1415" t="s">
        <v>2796</v>
      </c>
      <c r="D1415" s="46">
        <v>309483.24</v>
      </c>
      <c r="E1415" s="46">
        <v>0</v>
      </c>
    </row>
    <row r="1416" spans="1:5">
      <c r="A1416" t="s">
        <v>2798</v>
      </c>
      <c r="B1416">
        <v>3</v>
      </c>
      <c r="C1416" t="s">
        <v>2799</v>
      </c>
      <c r="D1416" s="46">
        <v>204263.11</v>
      </c>
      <c r="E1416" s="46">
        <v>0</v>
      </c>
    </row>
    <row r="1417" spans="1:5">
      <c r="A1417" t="s">
        <v>2800</v>
      </c>
      <c r="B1417">
        <v>4</v>
      </c>
      <c r="C1417" t="s">
        <v>2799</v>
      </c>
      <c r="D1417" s="46">
        <v>204263.11</v>
      </c>
      <c r="E1417" s="46">
        <v>0</v>
      </c>
    </row>
    <row r="1418" spans="1:5">
      <c r="A1418" t="s">
        <v>2801</v>
      </c>
      <c r="B1418">
        <v>3</v>
      </c>
      <c r="C1418" t="s">
        <v>2802</v>
      </c>
      <c r="D1418" s="46">
        <v>24343.1</v>
      </c>
      <c r="E1418" s="46">
        <v>0</v>
      </c>
    </row>
    <row r="1419" spans="1:5">
      <c r="A1419" t="s">
        <v>2803</v>
      </c>
      <c r="B1419">
        <v>4</v>
      </c>
      <c r="C1419" t="s">
        <v>2802</v>
      </c>
      <c r="D1419" s="46">
        <v>24343.1</v>
      </c>
      <c r="E1419" s="46">
        <v>0</v>
      </c>
    </row>
    <row r="1420" spans="1:5">
      <c r="A1420" t="s">
        <v>2804</v>
      </c>
      <c r="B1420">
        <v>3</v>
      </c>
      <c r="C1420" t="s">
        <v>2805</v>
      </c>
      <c r="D1420" s="46">
        <v>64756.38</v>
      </c>
      <c r="E1420" s="46">
        <v>0</v>
      </c>
    </row>
    <row r="1421" spans="1:5">
      <c r="A1421" t="s">
        <v>2806</v>
      </c>
      <c r="B1421">
        <v>4</v>
      </c>
      <c r="C1421" t="s">
        <v>2805</v>
      </c>
      <c r="D1421" s="46">
        <v>64756.38</v>
      </c>
      <c r="E1421" s="46">
        <v>0</v>
      </c>
    </row>
    <row r="1422" spans="1:5">
      <c r="A1422" t="s">
        <v>2807</v>
      </c>
      <c r="B1422">
        <v>3</v>
      </c>
      <c r="C1422" t="s">
        <v>2808</v>
      </c>
      <c r="D1422" s="46">
        <v>66709.440000000002</v>
      </c>
      <c r="E1422" s="46">
        <v>0</v>
      </c>
    </row>
    <row r="1423" spans="1:5">
      <c r="A1423" t="s">
        <v>2809</v>
      </c>
      <c r="B1423">
        <v>4</v>
      </c>
      <c r="C1423" t="s">
        <v>2808</v>
      </c>
      <c r="D1423" s="46">
        <v>66709.440000000002</v>
      </c>
      <c r="E1423" s="46">
        <v>0</v>
      </c>
    </row>
    <row r="1424" spans="1:5">
      <c r="A1424" t="s">
        <v>2810</v>
      </c>
      <c r="B1424">
        <v>2</v>
      </c>
      <c r="C1424" t="s">
        <v>2811</v>
      </c>
      <c r="D1424" s="46">
        <v>22124.67</v>
      </c>
      <c r="E1424" s="46">
        <v>0</v>
      </c>
    </row>
    <row r="1425" spans="1:5">
      <c r="A1425" t="s">
        <v>2812</v>
      </c>
      <c r="B1425">
        <v>3</v>
      </c>
      <c r="C1425" t="s">
        <v>2813</v>
      </c>
      <c r="D1425" s="46">
        <v>22124.67</v>
      </c>
      <c r="E1425" s="46">
        <v>0</v>
      </c>
    </row>
    <row r="1426" spans="1:5">
      <c r="A1426" t="s">
        <v>2814</v>
      </c>
      <c r="B1426">
        <v>4</v>
      </c>
      <c r="C1426" t="s">
        <v>2813</v>
      </c>
      <c r="D1426" s="46">
        <v>2934.66</v>
      </c>
      <c r="E1426" s="46">
        <v>0</v>
      </c>
    </row>
    <row r="1427" spans="1:5">
      <c r="A1427" t="s">
        <v>2815</v>
      </c>
      <c r="B1427">
        <v>4</v>
      </c>
      <c r="C1427" t="s">
        <v>2816</v>
      </c>
      <c r="D1427" s="46">
        <v>16815.71</v>
      </c>
      <c r="E1427" s="46">
        <v>0</v>
      </c>
    </row>
    <row r="1428" spans="1:5">
      <c r="A1428" t="s">
        <v>2817</v>
      </c>
      <c r="B1428">
        <v>4</v>
      </c>
      <c r="C1428" t="s">
        <v>2818</v>
      </c>
      <c r="D1428" s="46">
        <v>2374.3000000000002</v>
      </c>
      <c r="E1428" s="46">
        <v>0</v>
      </c>
    </row>
    <row r="1429" spans="1:5">
      <c r="A1429" t="s">
        <v>2819</v>
      </c>
      <c r="B1429">
        <v>2</v>
      </c>
      <c r="C1429" t="s">
        <v>2820</v>
      </c>
      <c r="D1429" s="46">
        <v>2872.98</v>
      </c>
      <c r="E1429" s="46">
        <v>0</v>
      </c>
    </row>
    <row r="1430" spans="1:5">
      <c r="A1430" t="s">
        <v>2821</v>
      </c>
      <c r="B1430">
        <v>3</v>
      </c>
      <c r="C1430" t="s">
        <v>2822</v>
      </c>
      <c r="D1430" s="46">
        <v>2872.98</v>
      </c>
      <c r="E1430" s="46">
        <v>0</v>
      </c>
    </row>
    <row r="1431" spans="1:5">
      <c r="A1431" t="s">
        <v>2823</v>
      </c>
      <c r="B1431">
        <v>4</v>
      </c>
      <c r="C1431" t="s">
        <v>2822</v>
      </c>
      <c r="D1431" s="46">
        <v>2872.98</v>
      </c>
      <c r="E1431" s="46">
        <v>0</v>
      </c>
    </row>
    <row r="1432" spans="1:5">
      <c r="A1432" s="44" t="s">
        <v>2824</v>
      </c>
      <c r="B1432" s="44">
        <v>1</v>
      </c>
      <c r="C1432" s="44" t="s">
        <v>2825</v>
      </c>
      <c r="D1432" s="45">
        <v>732849.87</v>
      </c>
      <c r="E1432" s="45">
        <v>0</v>
      </c>
    </row>
    <row r="1433" spans="1:5">
      <c r="A1433" t="s">
        <v>2826</v>
      </c>
      <c r="B1433">
        <v>2</v>
      </c>
      <c r="C1433" t="s">
        <v>2827</v>
      </c>
      <c r="D1433" s="46">
        <v>398655.13</v>
      </c>
      <c r="E1433" s="46">
        <v>0</v>
      </c>
    </row>
    <row r="1434" spans="1:5">
      <c r="A1434" t="s">
        <v>2828</v>
      </c>
      <c r="B1434">
        <v>3</v>
      </c>
      <c r="C1434" t="s">
        <v>2829</v>
      </c>
      <c r="D1434" s="46">
        <v>2867.12</v>
      </c>
      <c r="E1434" s="46">
        <v>0</v>
      </c>
    </row>
    <row r="1435" spans="1:5">
      <c r="A1435" t="s">
        <v>2830</v>
      </c>
      <c r="B1435">
        <v>4</v>
      </c>
      <c r="C1435" t="s">
        <v>2829</v>
      </c>
      <c r="D1435" s="46">
        <v>2867.12</v>
      </c>
      <c r="E1435" s="46">
        <v>0</v>
      </c>
    </row>
    <row r="1436" spans="1:5">
      <c r="A1436" t="s">
        <v>2831</v>
      </c>
      <c r="B1436">
        <v>3</v>
      </c>
      <c r="C1436" t="s">
        <v>2832</v>
      </c>
      <c r="D1436" s="46">
        <v>395788.01</v>
      </c>
      <c r="E1436" s="46">
        <v>0</v>
      </c>
    </row>
    <row r="1437" spans="1:5">
      <c r="A1437" t="s">
        <v>2833</v>
      </c>
      <c r="B1437">
        <v>4</v>
      </c>
      <c r="C1437" t="s">
        <v>2834</v>
      </c>
      <c r="D1437" s="46">
        <v>18671.45</v>
      </c>
      <c r="E1437" s="46">
        <v>0</v>
      </c>
    </row>
    <row r="1438" spans="1:5">
      <c r="A1438" t="s">
        <v>2835</v>
      </c>
      <c r="B1438">
        <v>4</v>
      </c>
      <c r="C1438" t="s">
        <v>2836</v>
      </c>
      <c r="D1438" s="46">
        <v>18600</v>
      </c>
      <c r="E1438" s="46">
        <v>0</v>
      </c>
    </row>
    <row r="1439" spans="1:5">
      <c r="A1439" t="s">
        <v>2837</v>
      </c>
      <c r="B1439">
        <v>4</v>
      </c>
      <c r="C1439" t="s">
        <v>2838</v>
      </c>
      <c r="D1439" s="46">
        <v>96657.58</v>
      </c>
      <c r="E1439" s="46">
        <v>0</v>
      </c>
    </row>
    <row r="1440" spans="1:5">
      <c r="A1440" t="s">
        <v>2839</v>
      </c>
      <c r="B1440">
        <v>4</v>
      </c>
      <c r="C1440" t="s">
        <v>2840</v>
      </c>
      <c r="D1440" s="46">
        <v>13099.9</v>
      </c>
      <c r="E1440" s="46">
        <v>0</v>
      </c>
    </row>
    <row r="1441" spans="1:5">
      <c r="A1441" t="s">
        <v>2841</v>
      </c>
      <c r="B1441">
        <v>4</v>
      </c>
      <c r="C1441" t="s">
        <v>2842</v>
      </c>
      <c r="D1441" s="46">
        <v>4424.13</v>
      </c>
      <c r="E1441" s="46">
        <v>0</v>
      </c>
    </row>
    <row r="1442" spans="1:5">
      <c r="A1442" t="s">
        <v>2843</v>
      </c>
      <c r="B1442">
        <v>4</v>
      </c>
      <c r="C1442" t="s">
        <v>2844</v>
      </c>
      <c r="D1442" s="46">
        <v>7539.67</v>
      </c>
      <c r="E1442" s="46">
        <v>0</v>
      </c>
    </row>
    <row r="1443" spans="1:5">
      <c r="A1443" t="s">
        <v>2845</v>
      </c>
      <c r="B1443">
        <v>4</v>
      </c>
      <c r="C1443" t="s">
        <v>2846</v>
      </c>
      <c r="D1443" s="46">
        <v>9440.41</v>
      </c>
      <c r="E1443" s="46">
        <v>0</v>
      </c>
    </row>
    <row r="1444" spans="1:5">
      <c r="A1444" t="s">
        <v>2847</v>
      </c>
      <c r="B1444">
        <v>4</v>
      </c>
      <c r="C1444" t="s">
        <v>2848</v>
      </c>
      <c r="D1444" s="46">
        <v>5500</v>
      </c>
      <c r="E1444" s="46">
        <v>0</v>
      </c>
    </row>
    <row r="1445" spans="1:5">
      <c r="A1445" t="s">
        <v>2849</v>
      </c>
      <c r="B1445">
        <v>4</v>
      </c>
      <c r="C1445" t="s">
        <v>2850</v>
      </c>
      <c r="D1445" s="46">
        <v>5749.89</v>
      </c>
      <c r="E1445" s="46">
        <v>0</v>
      </c>
    </row>
    <row r="1446" spans="1:5">
      <c r="A1446" t="s">
        <v>2851</v>
      </c>
      <c r="B1446">
        <v>4</v>
      </c>
      <c r="C1446" t="s">
        <v>2852</v>
      </c>
      <c r="D1446" s="46">
        <v>20727.240000000002</v>
      </c>
      <c r="E1446" s="46">
        <v>0</v>
      </c>
    </row>
    <row r="1447" spans="1:5">
      <c r="A1447" t="s">
        <v>2853</v>
      </c>
      <c r="B1447">
        <v>4</v>
      </c>
      <c r="C1447" t="s">
        <v>2854</v>
      </c>
      <c r="D1447" s="46">
        <v>10540.25</v>
      </c>
      <c r="E1447" s="46">
        <v>0</v>
      </c>
    </row>
    <row r="1448" spans="1:5">
      <c r="A1448" t="s">
        <v>2855</v>
      </c>
      <c r="B1448">
        <v>4</v>
      </c>
      <c r="C1448" t="s">
        <v>2856</v>
      </c>
      <c r="D1448" s="46">
        <v>31107.87</v>
      </c>
      <c r="E1448" s="46">
        <v>0</v>
      </c>
    </row>
    <row r="1449" spans="1:5">
      <c r="A1449" t="s">
        <v>2857</v>
      </c>
      <c r="B1449">
        <v>4</v>
      </c>
      <c r="C1449" t="s">
        <v>2858</v>
      </c>
      <c r="D1449" s="46">
        <v>24552</v>
      </c>
      <c r="E1449" s="46">
        <v>0</v>
      </c>
    </row>
    <row r="1450" spans="1:5">
      <c r="A1450" t="s">
        <v>2859</v>
      </c>
      <c r="B1450">
        <v>4</v>
      </c>
      <c r="C1450" t="s">
        <v>2860</v>
      </c>
      <c r="D1450" s="46">
        <v>2790</v>
      </c>
      <c r="E1450" s="46">
        <v>0</v>
      </c>
    </row>
    <row r="1451" spans="1:5">
      <c r="A1451" t="s">
        <v>2861</v>
      </c>
      <c r="B1451">
        <v>4</v>
      </c>
      <c r="C1451" t="s">
        <v>2862</v>
      </c>
      <c r="D1451" s="46">
        <v>1800</v>
      </c>
      <c r="E1451" s="46">
        <v>0</v>
      </c>
    </row>
    <row r="1452" spans="1:5">
      <c r="A1452" t="s">
        <v>2863</v>
      </c>
      <c r="B1452">
        <v>4</v>
      </c>
      <c r="C1452" t="s">
        <v>2864</v>
      </c>
      <c r="D1452" s="46">
        <v>9238</v>
      </c>
      <c r="E1452" s="46">
        <v>0</v>
      </c>
    </row>
    <row r="1453" spans="1:5">
      <c r="A1453" t="s">
        <v>2865</v>
      </c>
      <c r="B1453">
        <v>4</v>
      </c>
      <c r="C1453" t="s">
        <v>2866</v>
      </c>
      <c r="D1453" s="46">
        <v>2356</v>
      </c>
      <c r="E1453" s="46">
        <v>0</v>
      </c>
    </row>
    <row r="1454" spans="1:5">
      <c r="A1454" t="s">
        <v>2867</v>
      </c>
      <c r="B1454">
        <v>4</v>
      </c>
      <c r="C1454" t="s">
        <v>2868</v>
      </c>
      <c r="D1454" s="46">
        <v>24180</v>
      </c>
      <c r="E1454" s="46">
        <v>0</v>
      </c>
    </row>
    <row r="1455" spans="1:5">
      <c r="A1455" t="s">
        <v>2869</v>
      </c>
      <c r="B1455">
        <v>4</v>
      </c>
      <c r="C1455" t="s">
        <v>2870</v>
      </c>
      <c r="D1455" s="46">
        <v>4960</v>
      </c>
      <c r="E1455" s="46">
        <v>0</v>
      </c>
    </row>
    <row r="1456" spans="1:5">
      <c r="A1456" t="s">
        <v>2871</v>
      </c>
      <c r="B1456">
        <v>4</v>
      </c>
      <c r="C1456" t="s">
        <v>2872</v>
      </c>
      <c r="D1456" s="46">
        <v>18450</v>
      </c>
      <c r="E1456" s="46">
        <v>0</v>
      </c>
    </row>
    <row r="1457" spans="1:5">
      <c r="A1457" t="s">
        <v>2873</v>
      </c>
      <c r="B1457">
        <v>4</v>
      </c>
      <c r="C1457" t="s">
        <v>2874</v>
      </c>
      <c r="D1457" s="46">
        <v>23559.99</v>
      </c>
      <c r="E1457" s="46">
        <v>0</v>
      </c>
    </row>
    <row r="1458" spans="1:5">
      <c r="A1458" t="s">
        <v>2875</v>
      </c>
      <c r="B1458">
        <v>4</v>
      </c>
      <c r="C1458" t="s">
        <v>2876</v>
      </c>
      <c r="D1458" s="46">
        <v>1931.42</v>
      </c>
      <c r="E1458" s="46">
        <v>0</v>
      </c>
    </row>
    <row r="1459" spans="1:5">
      <c r="A1459" t="s">
        <v>2877</v>
      </c>
      <c r="B1459">
        <v>4</v>
      </c>
      <c r="C1459" t="s">
        <v>2878</v>
      </c>
      <c r="D1459" s="46">
        <v>8382.4</v>
      </c>
      <c r="E1459" s="46">
        <v>0</v>
      </c>
    </row>
    <row r="1460" spans="1:5">
      <c r="A1460" t="s">
        <v>2879</v>
      </c>
      <c r="B1460">
        <v>4</v>
      </c>
      <c r="C1460" t="s">
        <v>2880</v>
      </c>
      <c r="D1460" s="46">
        <v>9300</v>
      </c>
      <c r="E1460" s="46">
        <v>0</v>
      </c>
    </row>
    <row r="1461" spans="1:5">
      <c r="A1461" t="s">
        <v>2881</v>
      </c>
      <c r="B1461">
        <v>4</v>
      </c>
      <c r="C1461" t="s">
        <v>2882</v>
      </c>
      <c r="D1461" s="46">
        <v>20989.81</v>
      </c>
      <c r="E1461" s="46">
        <v>0</v>
      </c>
    </row>
    <row r="1462" spans="1:5">
      <c r="A1462" t="s">
        <v>2883</v>
      </c>
      <c r="B1462">
        <v>4</v>
      </c>
      <c r="C1462" t="s">
        <v>2884</v>
      </c>
      <c r="D1462" s="46">
        <v>1240</v>
      </c>
      <c r="E1462" s="46">
        <v>0</v>
      </c>
    </row>
    <row r="1463" spans="1:5">
      <c r="A1463" t="s">
        <v>2885</v>
      </c>
      <c r="B1463">
        <v>2</v>
      </c>
      <c r="C1463" t="s">
        <v>2886</v>
      </c>
      <c r="D1463" s="46">
        <v>214581</v>
      </c>
      <c r="E1463" s="46">
        <v>0</v>
      </c>
    </row>
    <row r="1464" spans="1:5">
      <c r="A1464" t="s">
        <v>2887</v>
      </c>
      <c r="B1464">
        <v>3</v>
      </c>
      <c r="C1464" t="s">
        <v>2888</v>
      </c>
      <c r="D1464" s="46">
        <v>152280</v>
      </c>
      <c r="E1464" s="46">
        <v>0</v>
      </c>
    </row>
    <row r="1465" spans="1:5">
      <c r="A1465" t="s">
        <v>2889</v>
      </c>
      <c r="B1465">
        <v>4</v>
      </c>
      <c r="C1465" t="s">
        <v>2890</v>
      </c>
      <c r="D1465" s="46">
        <v>152280</v>
      </c>
      <c r="E1465" s="46">
        <v>0</v>
      </c>
    </row>
    <row r="1466" spans="1:5">
      <c r="A1466" t="s">
        <v>2891</v>
      </c>
      <c r="B1466">
        <v>3</v>
      </c>
      <c r="C1466" t="s">
        <v>2892</v>
      </c>
      <c r="D1466" s="46">
        <v>5301</v>
      </c>
      <c r="E1466" s="46">
        <v>0</v>
      </c>
    </row>
    <row r="1467" spans="1:5">
      <c r="A1467" t="s">
        <v>2893</v>
      </c>
      <c r="B1467">
        <v>4</v>
      </c>
      <c r="C1467" t="s">
        <v>2894</v>
      </c>
      <c r="D1467" s="46">
        <v>5301</v>
      </c>
      <c r="E1467" s="46">
        <v>0</v>
      </c>
    </row>
    <row r="1468" spans="1:5">
      <c r="A1468" t="s">
        <v>2895</v>
      </c>
      <c r="B1468">
        <v>3</v>
      </c>
      <c r="C1468" t="s">
        <v>2896</v>
      </c>
      <c r="D1468" s="46">
        <v>57000</v>
      </c>
      <c r="E1468" s="46">
        <v>0</v>
      </c>
    </row>
    <row r="1469" spans="1:5">
      <c r="A1469" t="s">
        <v>2897</v>
      </c>
      <c r="B1469">
        <v>4</v>
      </c>
      <c r="C1469" t="s">
        <v>2898</v>
      </c>
      <c r="D1469" s="46">
        <v>57000</v>
      </c>
      <c r="E1469" s="46">
        <v>0</v>
      </c>
    </row>
    <row r="1470" spans="1:5">
      <c r="A1470" t="s">
        <v>2899</v>
      </c>
      <c r="B1470">
        <v>2</v>
      </c>
      <c r="C1470" t="s">
        <v>2900</v>
      </c>
      <c r="D1470" s="46">
        <v>37999.919999999998</v>
      </c>
      <c r="E1470" s="46">
        <v>0</v>
      </c>
    </row>
    <row r="1471" spans="1:5">
      <c r="A1471" t="s">
        <v>2901</v>
      </c>
      <c r="B1471">
        <v>3</v>
      </c>
      <c r="C1471" t="s">
        <v>2902</v>
      </c>
      <c r="D1471" s="46">
        <v>37999.919999999998</v>
      </c>
      <c r="E1471" s="46">
        <v>0</v>
      </c>
    </row>
    <row r="1472" spans="1:5">
      <c r="A1472" t="s">
        <v>2903</v>
      </c>
      <c r="B1472">
        <v>4</v>
      </c>
      <c r="C1472" t="s">
        <v>2904</v>
      </c>
      <c r="D1472" s="46">
        <v>37999.919999999998</v>
      </c>
      <c r="E1472" s="46">
        <v>0</v>
      </c>
    </row>
    <row r="1473" spans="1:5">
      <c r="A1473" t="s">
        <v>2905</v>
      </c>
      <c r="B1473">
        <v>2</v>
      </c>
      <c r="C1473" t="s">
        <v>2906</v>
      </c>
      <c r="D1473" s="46">
        <v>81613.820000000007</v>
      </c>
      <c r="E1473" s="46">
        <v>0</v>
      </c>
    </row>
    <row r="1474" spans="1:5">
      <c r="A1474" t="s">
        <v>2907</v>
      </c>
      <c r="B1474">
        <v>3</v>
      </c>
      <c r="C1474" t="s">
        <v>2908</v>
      </c>
      <c r="D1474" s="46">
        <v>2083.98</v>
      </c>
      <c r="E1474" s="46">
        <v>0</v>
      </c>
    </row>
    <row r="1475" spans="1:5">
      <c r="A1475" t="s">
        <v>2909</v>
      </c>
      <c r="B1475">
        <v>4</v>
      </c>
      <c r="C1475" t="s">
        <v>2910</v>
      </c>
      <c r="D1475" s="46">
        <v>2083.98</v>
      </c>
      <c r="E1475" s="46">
        <v>0</v>
      </c>
    </row>
    <row r="1476" spans="1:5">
      <c r="A1476" t="s">
        <v>2911</v>
      </c>
      <c r="B1476">
        <v>3</v>
      </c>
      <c r="C1476" t="s">
        <v>2912</v>
      </c>
      <c r="D1476" s="46">
        <v>79529.84</v>
      </c>
      <c r="E1476" s="46">
        <v>0</v>
      </c>
    </row>
    <row r="1477" spans="1:5">
      <c r="A1477" t="s">
        <v>2913</v>
      </c>
      <c r="B1477">
        <v>4</v>
      </c>
      <c r="C1477" t="s">
        <v>2914</v>
      </c>
      <c r="D1477" s="46">
        <v>79529.84</v>
      </c>
      <c r="E1477" s="46">
        <v>0</v>
      </c>
    </row>
    <row r="1478" spans="1:5">
      <c r="A1478" s="44" t="s">
        <v>2915</v>
      </c>
      <c r="B1478" s="44">
        <v>1</v>
      </c>
      <c r="C1478" s="44" t="s">
        <v>2916</v>
      </c>
      <c r="D1478" s="45">
        <v>2265795.4</v>
      </c>
      <c r="E1478" s="45">
        <v>0</v>
      </c>
    </row>
    <row r="1479" spans="1:5">
      <c r="A1479" t="s">
        <v>2917</v>
      </c>
      <c r="B1479">
        <v>2</v>
      </c>
      <c r="C1479" t="s">
        <v>2918</v>
      </c>
      <c r="D1479" s="46">
        <v>1263339.96</v>
      </c>
      <c r="E1479" s="46">
        <v>0</v>
      </c>
    </row>
    <row r="1480" spans="1:5">
      <c r="A1480" t="s">
        <v>2919</v>
      </c>
      <c r="B1480">
        <v>3</v>
      </c>
      <c r="C1480" t="s">
        <v>2920</v>
      </c>
      <c r="D1480" s="46">
        <v>1263339.96</v>
      </c>
      <c r="E1480" s="46">
        <v>0</v>
      </c>
    </row>
    <row r="1481" spans="1:5">
      <c r="A1481" t="s">
        <v>2921</v>
      </c>
      <c r="B1481">
        <v>4</v>
      </c>
      <c r="C1481" t="s">
        <v>2920</v>
      </c>
      <c r="D1481" s="46">
        <v>1263339.96</v>
      </c>
      <c r="E1481" s="46">
        <v>0</v>
      </c>
    </row>
    <row r="1482" spans="1:5">
      <c r="A1482" t="s">
        <v>2922</v>
      </c>
      <c r="B1482">
        <v>2</v>
      </c>
      <c r="C1482" t="s">
        <v>2923</v>
      </c>
      <c r="D1482" s="46">
        <v>41727.54</v>
      </c>
      <c r="E1482" s="46">
        <v>0</v>
      </c>
    </row>
    <row r="1483" spans="1:5">
      <c r="A1483" t="s">
        <v>2924</v>
      </c>
      <c r="B1483">
        <v>3</v>
      </c>
      <c r="C1483" t="s">
        <v>2925</v>
      </c>
      <c r="D1483" s="46">
        <v>9968.4699999999993</v>
      </c>
      <c r="E1483" s="46">
        <v>0</v>
      </c>
    </row>
    <row r="1484" spans="1:5">
      <c r="A1484" t="s">
        <v>2926</v>
      </c>
      <c r="B1484">
        <v>4</v>
      </c>
      <c r="C1484" t="s">
        <v>2927</v>
      </c>
      <c r="D1484" s="46">
        <v>9968.4699999999993</v>
      </c>
      <c r="E1484" s="46">
        <v>0</v>
      </c>
    </row>
    <row r="1485" spans="1:5">
      <c r="A1485" t="s">
        <v>2928</v>
      </c>
      <c r="B1485">
        <v>3</v>
      </c>
      <c r="C1485" t="s">
        <v>2929</v>
      </c>
      <c r="D1485" s="46">
        <v>30585.5</v>
      </c>
      <c r="E1485" s="46">
        <v>0</v>
      </c>
    </row>
    <row r="1486" spans="1:5">
      <c r="A1486" t="s">
        <v>2930</v>
      </c>
      <c r="B1486">
        <v>4</v>
      </c>
      <c r="C1486" t="s">
        <v>2929</v>
      </c>
      <c r="D1486" s="46">
        <v>30585.5</v>
      </c>
      <c r="E1486" s="46">
        <v>0</v>
      </c>
    </row>
    <row r="1487" spans="1:5">
      <c r="A1487" t="s">
        <v>2931</v>
      </c>
      <c r="B1487">
        <v>3</v>
      </c>
      <c r="C1487" t="s">
        <v>2932</v>
      </c>
      <c r="D1487" s="46">
        <v>1173.57</v>
      </c>
      <c r="E1487" s="46">
        <v>0</v>
      </c>
    </row>
    <row r="1488" spans="1:5">
      <c r="A1488" t="s">
        <v>2933</v>
      </c>
      <c r="B1488">
        <v>4</v>
      </c>
      <c r="C1488" t="s">
        <v>2932</v>
      </c>
      <c r="D1488" s="46">
        <v>1173.57</v>
      </c>
      <c r="E1488" s="46">
        <v>0</v>
      </c>
    </row>
    <row r="1489" spans="1:5">
      <c r="A1489" t="s">
        <v>2934</v>
      </c>
      <c r="B1489">
        <v>2</v>
      </c>
      <c r="C1489" t="s">
        <v>2935</v>
      </c>
      <c r="D1489" s="46">
        <v>9686.2800000000007</v>
      </c>
      <c r="E1489" s="46">
        <v>0</v>
      </c>
    </row>
    <row r="1490" spans="1:5">
      <c r="A1490" t="s">
        <v>2936</v>
      </c>
      <c r="B1490">
        <v>3</v>
      </c>
      <c r="C1490" t="s">
        <v>2937</v>
      </c>
      <c r="D1490" s="46">
        <v>9686.2800000000007</v>
      </c>
      <c r="E1490" s="46">
        <v>0</v>
      </c>
    </row>
    <row r="1491" spans="1:5">
      <c r="A1491" t="s">
        <v>2938</v>
      </c>
      <c r="B1491">
        <v>4</v>
      </c>
      <c r="C1491" t="s">
        <v>2939</v>
      </c>
      <c r="D1491" s="46">
        <v>9686.2800000000007</v>
      </c>
      <c r="E1491" s="46">
        <v>0</v>
      </c>
    </row>
    <row r="1492" spans="1:5">
      <c r="A1492" t="s">
        <v>2940</v>
      </c>
      <c r="B1492">
        <v>2</v>
      </c>
      <c r="C1492" t="s">
        <v>2941</v>
      </c>
      <c r="D1492" s="46">
        <v>11089.48</v>
      </c>
      <c r="E1492" s="46">
        <v>0</v>
      </c>
    </row>
    <row r="1493" spans="1:5">
      <c r="A1493" t="s">
        <v>2942</v>
      </c>
      <c r="B1493">
        <v>3</v>
      </c>
      <c r="C1493" t="s">
        <v>2943</v>
      </c>
      <c r="D1493" s="46">
        <v>11089.48</v>
      </c>
      <c r="E1493" s="46">
        <v>0</v>
      </c>
    </row>
    <row r="1494" spans="1:5">
      <c r="A1494" t="s">
        <v>2944</v>
      </c>
      <c r="B1494">
        <v>4</v>
      </c>
      <c r="C1494" t="s">
        <v>2943</v>
      </c>
      <c r="D1494" s="46">
        <v>11089.48</v>
      </c>
      <c r="E1494" s="46">
        <v>0</v>
      </c>
    </row>
    <row r="1495" spans="1:5">
      <c r="A1495" t="s">
        <v>2945</v>
      </c>
      <c r="B1495">
        <v>2</v>
      </c>
      <c r="C1495" t="s">
        <v>2946</v>
      </c>
      <c r="D1495" s="46">
        <v>201614.87</v>
      </c>
      <c r="E1495" s="46">
        <v>0</v>
      </c>
    </row>
    <row r="1496" spans="1:5">
      <c r="A1496" t="s">
        <v>2947</v>
      </c>
      <c r="B1496">
        <v>3</v>
      </c>
      <c r="C1496" t="s">
        <v>2948</v>
      </c>
      <c r="D1496" s="46">
        <v>33205.99</v>
      </c>
      <c r="E1496" s="46">
        <v>0</v>
      </c>
    </row>
    <row r="1497" spans="1:5">
      <c r="A1497" t="s">
        <v>2949</v>
      </c>
      <c r="B1497">
        <v>4</v>
      </c>
      <c r="C1497" t="s">
        <v>2950</v>
      </c>
      <c r="D1497" s="46">
        <v>33205.99</v>
      </c>
      <c r="E1497" s="46">
        <v>0</v>
      </c>
    </row>
    <row r="1498" spans="1:5">
      <c r="A1498" t="s">
        <v>2951</v>
      </c>
      <c r="B1498">
        <v>3</v>
      </c>
      <c r="C1498" t="s">
        <v>2952</v>
      </c>
      <c r="D1498" s="46">
        <v>117393.68</v>
      </c>
      <c r="E1498" s="46">
        <v>0</v>
      </c>
    </row>
    <row r="1499" spans="1:5">
      <c r="A1499" t="s">
        <v>2953</v>
      </c>
      <c r="B1499">
        <v>4</v>
      </c>
      <c r="C1499" t="s">
        <v>2952</v>
      </c>
      <c r="D1499" s="46">
        <v>117393.68</v>
      </c>
      <c r="E1499" s="46">
        <v>0</v>
      </c>
    </row>
    <row r="1500" spans="1:5">
      <c r="A1500" t="s">
        <v>2954</v>
      </c>
      <c r="B1500">
        <v>3</v>
      </c>
      <c r="C1500" t="s">
        <v>2955</v>
      </c>
      <c r="D1500" s="46">
        <v>13226.53</v>
      </c>
      <c r="E1500" s="46">
        <v>0</v>
      </c>
    </row>
    <row r="1501" spans="1:5">
      <c r="A1501" t="s">
        <v>2956</v>
      </c>
      <c r="B1501">
        <v>4</v>
      </c>
      <c r="C1501" t="s">
        <v>2957</v>
      </c>
      <c r="D1501" s="46">
        <v>13226.53</v>
      </c>
      <c r="E1501" s="46">
        <v>0</v>
      </c>
    </row>
    <row r="1502" spans="1:5">
      <c r="A1502" t="s">
        <v>2958</v>
      </c>
      <c r="B1502">
        <v>3</v>
      </c>
      <c r="C1502" t="s">
        <v>2959</v>
      </c>
      <c r="D1502" s="46">
        <v>2209.35</v>
      </c>
      <c r="E1502" s="46">
        <v>0</v>
      </c>
    </row>
    <row r="1503" spans="1:5">
      <c r="A1503" t="s">
        <v>2960</v>
      </c>
      <c r="B1503">
        <v>4</v>
      </c>
      <c r="C1503" t="s">
        <v>2961</v>
      </c>
      <c r="D1503" s="46">
        <v>2209.35</v>
      </c>
      <c r="E1503" s="46">
        <v>0</v>
      </c>
    </row>
    <row r="1504" spans="1:5">
      <c r="A1504" t="s">
        <v>2962</v>
      </c>
      <c r="B1504">
        <v>3</v>
      </c>
      <c r="C1504" t="s">
        <v>2963</v>
      </c>
      <c r="D1504" s="46">
        <v>35579.32</v>
      </c>
      <c r="E1504" s="46">
        <v>0</v>
      </c>
    </row>
    <row r="1505" spans="1:5">
      <c r="A1505" t="s">
        <v>2964</v>
      </c>
      <c r="B1505">
        <v>4</v>
      </c>
      <c r="C1505" t="s">
        <v>2965</v>
      </c>
      <c r="D1505" s="46">
        <v>35579.32</v>
      </c>
      <c r="E1505" s="46">
        <v>0</v>
      </c>
    </row>
    <row r="1506" spans="1:5">
      <c r="A1506" t="s">
        <v>2966</v>
      </c>
      <c r="B1506">
        <v>2</v>
      </c>
      <c r="C1506" t="s">
        <v>2967</v>
      </c>
      <c r="D1506" s="46">
        <v>442797.6</v>
      </c>
      <c r="E1506" s="46">
        <v>0</v>
      </c>
    </row>
    <row r="1507" spans="1:5">
      <c r="A1507" t="s">
        <v>2968</v>
      </c>
      <c r="B1507">
        <v>3</v>
      </c>
      <c r="C1507" t="s">
        <v>2969</v>
      </c>
      <c r="D1507" s="46">
        <v>13722.24</v>
      </c>
      <c r="E1507" s="46">
        <v>0</v>
      </c>
    </row>
    <row r="1508" spans="1:5">
      <c r="A1508" t="s">
        <v>2970</v>
      </c>
      <c r="B1508">
        <v>4</v>
      </c>
      <c r="C1508" t="s">
        <v>2971</v>
      </c>
      <c r="D1508" s="46">
        <v>13722.24</v>
      </c>
      <c r="E1508" s="46">
        <v>0</v>
      </c>
    </row>
    <row r="1509" spans="1:5">
      <c r="A1509" t="s">
        <v>2972</v>
      </c>
      <c r="B1509">
        <v>3</v>
      </c>
      <c r="C1509" t="s">
        <v>2973</v>
      </c>
      <c r="D1509" s="46">
        <v>241092.63</v>
      </c>
      <c r="E1509" s="46">
        <v>0</v>
      </c>
    </row>
    <row r="1510" spans="1:5">
      <c r="A1510" t="s">
        <v>2974</v>
      </c>
      <c r="B1510">
        <v>4</v>
      </c>
      <c r="C1510" t="s">
        <v>2975</v>
      </c>
      <c r="D1510" s="46">
        <v>26004.52</v>
      </c>
      <c r="E1510" s="46">
        <v>0</v>
      </c>
    </row>
    <row r="1511" spans="1:5">
      <c r="A1511" t="s">
        <v>2976</v>
      </c>
      <c r="B1511">
        <v>4</v>
      </c>
      <c r="C1511" t="s">
        <v>2977</v>
      </c>
      <c r="D1511" s="46">
        <v>53268.480000000003</v>
      </c>
      <c r="E1511" s="46">
        <v>0</v>
      </c>
    </row>
    <row r="1512" spans="1:5">
      <c r="A1512" t="s">
        <v>2978</v>
      </c>
      <c r="B1512">
        <v>4</v>
      </c>
      <c r="C1512" t="s">
        <v>2979</v>
      </c>
      <c r="D1512" s="46">
        <v>1922</v>
      </c>
      <c r="E1512" s="46">
        <v>0</v>
      </c>
    </row>
    <row r="1513" spans="1:5">
      <c r="A1513" t="s">
        <v>2980</v>
      </c>
      <c r="B1513">
        <v>4</v>
      </c>
      <c r="C1513" t="s">
        <v>2981</v>
      </c>
      <c r="D1513" s="46">
        <v>11904</v>
      </c>
      <c r="E1513" s="46">
        <v>0</v>
      </c>
    </row>
    <row r="1514" spans="1:5">
      <c r="A1514" t="s">
        <v>2982</v>
      </c>
      <c r="B1514">
        <v>4</v>
      </c>
      <c r="C1514" t="s">
        <v>2983</v>
      </c>
      <c r="D1514" s="46">
        <v>11904</v>
      </c>
      <c r="E1514" s="46">
        <v>0</v>
      </c>
    </row>
    <row r="1515" spans="1:5">
      <c r="A1515" t="s">
        <v>2984</v>
      </c>
      <c r="B1515">
        <v>4</v>
      </c>
      <c r="C1515" t="s">
        <v>2985</v>
      </c>
      <c r="D1515" s="46">
        <v>3038</v>
      </c>
      <c r="E1515" s="46">
        <v>0</v>
      </c>
    </row>
    <row r="1516" spans="1:5">
      <c r="A1516" t="s">
        <v>2986</v>
      </c>
      <c r="B1516">
        <v>4</v>
      </c>
      <c r="C1516" t="s">
        <v>2987</v>
      </c>
      <c r="D1516" s="46">
        <v>2000</v>
      </c>
      <c r="E1516" s="46">
        <v>0</v>
      </c>
    </row>
    <row r="1517" spans="1:5">
      <c r="A1517" t="s">
        <v>2988</v>
      </c>
      <c r="B1517">
        <v>4</v>
      </c>
      <c r="C1517" t="s">
        <v>2989</v>
      </c>
      <c r="D1517" s="46">
        <v>4960</v>
      </c>
      <c r="E1517" s="46">
        <v>0</v>
      </c>
    </row>
    <row r="1518" spans="1:5">
      <c r="A1518" t="s">
        <v>2990</v>
      </c>
      <c r="B1518">
        <v>4</v>
      </c>
      <c r="C1518" t="s">
        <v>2991</v>
      </c>
      <c r="D1518" s="46">
        <v>19115.84</v>
      </c>
      <c r="E1518" s="46">
        <v>0</v>
      </c>
    </row>
    <row r="1519" spans="1:5">
      <c r="A1519" t="s">
        <v>2992</v>
      </c>
      <c r="B1519">
        <v>4</v>
      </c>
      <c r="C1519" t="s">
        <v>2993</v>
      </c>
      <c r="D1519" s="46">
        <v>22694.23</v>
      </c>
      <c r="E1519" s="46">
        <v>0</v>
      </c>
    </row>
    <row r="1520" spans="1:5">
      <c r="A1520" t="s">
        <v>2994</v>
      </c>
      <c r="B1520">
        <v>4</v>
      </c>
      <c r="C1520" t="s">
        <v>2995</v>
      </c>
      <c r="D1520" s="46">
        <v>9827</v>
      </c>
      <c r="E1520" s="46">
        <v>0</v>
      </c>
    </row>
    <row r="1521" spans="1:5">
      <c r="A1521" t="s">
        <v>2996</v>
      </c>
      <c r="B1521">
        <v>4</v>
      </c>
      <c r="C1521" t="s">
        <v>2997</v>
      </c>
      <c r="D1521" s="46">
        <v>2262.38</v>
      </c>
      <c r="E1521" s="46">
        <v>0</v>
      </c>
    </row>
    <row r="1522" spans="1:5">
      <c r="A1522" t="s">
        <v>2998</v>
      </c>
      <c r="B1522">
        <v>4</v>
      </c>
      <c r="C1522" t="s">
        <v>2999</v>
      </c>
      <c r="D1522" s="46">
        <v>20756.98</v>
      </c>
      <c r="E1522" s="46">
        <v>0</v>
      </c>
    </row>
    <row r="1523" spans="1:5">
      <c r="A1523" t="s">
        <v>3000</v>
      </c>
      <c r="B1523">
        <v>4</v>
      </c>
      <c r="C1523" t="s">
        <v>3001</v>
      </c>
      <c r="D1523" s="46">
        <v>24669.8</v>
      </c>
      <c r="E1523" s="46">
        <v>0</v>
      </c>
    </row>
    <row r="1524" spans="1:5">
      <c r="A1524" t="s">
        <v>3002</v>
      </c>
      <c r="B1524">
        <v>4</v>
      </c>
      <c r="C1524" t="s">
        <v>3003</v>
      </c>
      <c r="D1524" s="46">
        <v>11885.4</v>
      </c>
      <c r="E1524" s="46">
        <v>0</v>
      </c>
    </row>
    <row r="1525" spans="1:5">
      <c r="A1525" t="s">
        <v>3004</v>
      </c>
      <c r="B1525">
        <v>4</v>
      </c>
      <c r="C1525" t="s">
        <v>3005</v>
      </c>
      <c r="D1525" s="46">
        <v>14880</v>
      </c>
      <c r="E1525" s="46">
        <v>0</v>
      </c>
    </row>
    <row r="1526" spans="1:5">
      <c r="A1526" t="s">
        <v>3006</v>
      </c>
      <c r="B1526">
        <v>3</v>
      </c>
      <c r="C1526" t="s">
        <v>3007</v>
      </c>
      <c r="D1526" s="46">
        <v>97839.89</v>
      </c>
      <c r="E1526" s="46">
        <v>0</v>
      </c>
    </row>
    <row r="1527" spans="1:5">
      <c r="A1527" t="s">
        <v>3008</v>
      </c>
      <c r="B1527">
        <v>4</v>
      </c>
      <c r="C1527" t="s">
        <v>3009</v>
      </c>
      <c r="D1527" s="46">
        <v>27780.39</v>
      </c>
      <c r="E1527" s="46">
        <v>0</v>
      </c>
    </row>
    <row r="1528" spans="1:5">
      <c r="A1528" t="s">
        <v>3010</v>
      </c>
      <c r="B1528">
        <v>4</v>
      </c>
      <c r="C1528" t="s">
        <v>3011</v>
      </c>
      <c r="D1528" s="46">
        <v>24348.639999999999</v>
      </c>
      <c r="E1528" s="46">
        <v>0</v>
      </c>
    </row>
    <row r="1529" spans="1:5">
      <c r="A1529" t="s">
        <v>3012</v>
      </c>
      <c r="B1529">
        <v>4</v>
      </c>
      <c r="C1529" t="s">
        <v>3013</v>
      </c>
      <c r="D1529" s="46">
        <v>24348.639999999999</v>
      </c>
      <c r="E1529" s="46">
        <v>0</v>
      </c>
    </row>
    <row r="1530" spans="1:5">
      <c r="A1530" t="s">
        <v>3014</v>
      </c>
      <c r="B1530">
        <v>4</v>
      </c>
      <c r="C1530" t="s">
        <v>3015</v>
      </c>
      <c r="D1530" s="46">
        <v>21362.22</v>
      </c>
      <c r="E1530" s="46">
        <v>0</v>
      </c>
    </row>
    <row r="1531" spans="1:5">
      <c r="A1531" t="s">
        <v>3016</v>
      </c>
      <c r="B1531">
        <v>3</v>
      </c>
      <c r="C1531" t="s">
        <v>3017</v>
      </c>
      <c r="D1531" s="46">
        <v>15501.11</v>
      </c>
      <c r="E1531" s="46">
        <v>0</v>
      </c>
    </row>
    <row r="1532" spans="1:5">
      <c r="A1532" t="s">
        <v>3018</v>
      </c>
      <c r="B1532">
        <v>4</v>
      </c>
      <c r="C1532" t="s">
        <v>3019</v>
      </c>
      <c r="D1532" s="46">
        <v>15501.11</v>
      </c>
      <c r="E1532" s="46">
        <v>0</v>
      </c>
    </row>
    <row r="1533" spans="1:5">
      <c r="A1533" t="s">
        <v>3020</v>
      </c>
      <c r="B1533">
        <v>3</v>
      </c>
      <c r="C1533" t="s">
        <v>3021</v>
      </c>
      <c r="D1533" s="46">
        <v>74641.73</v>
      </c>
      <c r="E1533" s="46">
        <v>0</v>
      </c>
    </row>
    <row r="1534" spans="1:5">
      <c r="A1534" t="s">
        <v>3022</v>
      </c>
      <c r="B1534">
        <v>4</v>
      </c>
      <c r="C1534" t="s">
        <v>3023</v>
      </c>
      <c r="D1534" s="46">
        <v>14811.73</v>
      </c>
      <c r="E1534" s="46">
        <v>0</v>
      </c>
    </row>
    <row r="1535" spans="1:5">
      <c r="A1535" t="s">
        <v>3024</v>
      </c>
      <c r="B1535">
        <v>4</v>
      </c>
      <c r="C1535" t="s">
        <v>3025</v>
      </c>
      <c r="D1535" s="46">
        <v>10416</v>
      </c>
      <c r="E1535" s="46">
        <v>0</v>
      </c>
    </row>
    <row r="1536" spans="1:5">
      <c r="A1536" t="s">
        <v>3026</v>
      </c>
      <c r="B1536">
        <v>4</v>
      </c>
      <c r="C1536" t="s">
        <v>3027</v>
      </c>
      <c r="D1536" s="46">
        <v>24676</v>
      </c>
      <c r="E1536" s="46">
        <v>0</v>
      </c>
    </row>
    <row r="1537" spans="1:5">
      <c r="A1537" t="s">
        <v>3028</v>
      </c>
      <c r="B1537">
        <v>4</v>
      </c>
      <c r="C1537" t="s">
        <v>3029</v>
      </c>
      <c r="D1537" s="46">
        <v>24738</v>
      </c>
      <c r="E1537" s="46">
        <v>0</v>
      </c>
    </row>
    <row r="1538" spans="1:5">
      <c r="A1538" t="s">
        <v>3030</v>
      </c>
      <c r="B1538">
        <v>2</v>
      </c>
      <c r="C1538" t="s">
        <v>3031</v>
      </c>
      <c r="D1538" s="46">
        <v>295539.67</v>
      </c>
      <c r="E1538" s="46">
        <v>0</v>
      </c>
    </row>
    <row r="1539" spans="1:5">
      <c r="A1539" t="s">
        <v>3032</v>
      </c>
      <c r="B1539">
        <v>3</v>
      </c>
      <c r="C1539" t="s">
        <v>3033</v>
      </c>
      <c r="D1539" s="46">
        <v>285.45</v>
      </c>
      <c r="E1539" s="46">
        <v>0</v>
      </c>
    </row>
    <row r="1540" spans="1:5">
      <c r="A1540" t="s">
        <v>3034</v>
      </c>
      <c r="B1540">
        <v>4</v>
      </c>
      <c r="C1540" t="s">
        <v>3035</v>
      </c>
      <c r="D1540" s="46">
        <v>285.45</v>
      </c>
      <c r="E1540" s="46">
        <v>0</v>
      </c>
    </row>
    <row r="1541" spans="1:5">
      <c r="A1541" t="s">
        <v>3036</v>
      </c>
      <c r="B1541">
        <v>3</v>
      </c>
      <c r="C1541" t="s">
        <v>3037</v>
      </c>
      <c r="D1541" s="46">
        <v>295254.21999999997</v>
      </c>
      <c r="E1541" s="46">
        <v>0</v>
      </c>
    </row>
    <row r="1542" spans="1:5">
      <c r="A1542" t="s">
        <v>3038</v>
      </c>
      <c r="B1542">
        <v>4</v>
      </c>
      <c r="C1542" t="s">
        <v>3039</v>
      </c>
      <c r="D1542" s="46">
        <v>29972.42</v>
      </c>
      <c r="E1542" s="46">
        <v>0</v>
      </c>
    </row>
    <row r="1543" spans="1:5">
      <c r="A1543" t="s">
        <v>3040</v>
      </c>
      <c r="B1543">
        <v>4</v>
      </c>
      <c r="C1543" t="s">
        <v>3041</v>
      </c>
      <c r="D1543" s="46">
        <v>265281.8</v>
      </c>
      <c r="E1543" s="46">
        <v>0</v>
      </c>
    </row>
    <row r="1544" spans="1:5">
      <c r="A1544" s="44" t="s">
        <v>3042</v>
      </c>
      <c r="B1544" s="44">
        <v>1</v>
      </c>
      <c r="C1544" s="44" t="s">
        <v>3043</v>
      </c>
      <c r="D1544" s="45">
        <v>52625.99</v>
      </c>
      <c r="E1544" s="45">
        <v>0</v>
      </c>
    </row>
    <row r="1545" spans="1:5">
      <c r="A1545" t="s">
        <v>3044</v>
      </c>
      <c r="B1545">
        <v>2</v>
      </c>
      <c r="C1545" t="s">
        <v>3045</v>
      </c>
      <c r="D1545" s="46">
        <v>11056</v>
      </c>
      <c r="E1545" s="46">
        <v>0</v>
      </c>
    </row>
    <row r="1546" spans="1:5">
      <c r="A1546" t="s">
        <v>3046</v>
      </c>
      <c r="B1546">
        <v>3</v>
      </c>
      <c r="C1546" t="s">
        <v>3047</v>
      </c>
      <c r="D1546" s="46">
        <v>705</v>
      </c>
      <c r="E1546" s="46">
        <v>0</v>
      </c>
    </row>
    <row r="1547" spans="1:5">
      <c r="A1547" t="s">
        <v>3048</v>
      </c>
      <c r="B1547">
        <v>4</v>
      </c>
      <c r="C1547" t="s">
        <v>3047</v>
      </c>
      <c r="D1547" s="46">
        <v>705</v>
      </c>
      <c r="E1547" s="46">
        <v>0</v>
      </c>
    </row>
    <row r="1548" spans="1:5">
      <c r="A1548" t="s">
        <v>3049</v>
      </c>
      <c r="B1548">
        <v>3</v>
      </c>
      <c r="C1548" t="s">
        <v>3050</v>
      </c>
      <c r="D1548" s="46">
        <v>8317</v>
      </c>
      <c r="E1548" s="46">
        <v>0</v>
      </c>
    </row>
    <row r="1549" spans="1:5">
      <c r="A1549" t="s">
        <v>3051</v>
      </c>
      <c r="B1549">
        <v>4</v>
      </c>
      <c r="C1549" t="s">
        <v>3050</v>
      </c>
      <c r="D1549" s="46">
        <v>8317</v>
      </c>
      <c r="E1549" s="46">
        <v>0</v>
      </c>
    </row>
    <row r="1550" spans="1:5">
      <c r="A1550" t="s">
        <v>3052</v>
      </c>
      <c r="B1550">
        <v>3</v>
      </c>
      <c r="C1550" t="s">
        <v>3053</v>
      </c>
      <c r="D1550" s="46">
        <v>2034</v>
      </c>
      <c r="E1550" s="46">
        <v>0</v>
      </c>
    </row>
    <row r="1551" spans="1:5">
      <c r="A1551" t="s">
        <v>3054</v>
      </c>
      <c r="B1551">
        <v>4</v>
      </c>
      <c r="C1551" t="s">
        <v>3053</v>
      </c>
      <c r="D1551" s="46">
        <v>2034</v>
      </c>
      <c r="E1551" s="46">
        <v>0</v>
      </c>
    </row>
    <row r="1552" spans="1:5">
      <c r="A1552" t="s">
        <v>3055</v>
      </c>
      <c r="B1552">
        <v>2</v>
      </c>
      <c r="C1552" t="s">
        <v>3056</v>
      </c>
      <c r="D1552" s="46">
        <v>41569.99</v>
      </c>
      <c r="E1552" s="46">
        <v>0</v>
      </c>
    </row>
    <row r="1553" spans="1:5">
      <c r="A1553" t="s">
        <v>3057</v>
      </c>
      <c r="B1553">
        <v>3</v>
      </c>
      <c r="C1553" t="s">
        <v>3058</v>
      </c>
      <c r="D1553" s="46">
        <v>41569.99</v>
      </c>
      <c r="E1553" s="46">
        <v>0</v>
      </c>
    </row>
    <row r="1554" spans="1:5">
      <c r="A1554" t="s">
        <v>3059</v>
      </c>
      <c r="B1554">
        <v>4</v>
      </c>
      <c r="C1554" t="s">
        <v>3058</v>
      </c>
      <c r="D1554" s="46">
        <v>41569.99</v>
      </c>
      <c r="E1554" s="46">
        <v>0</v>
      </c>
    </row>
    <row r="1555" spans="1:5">
      <c r="A1555" s="44" t="s">
        <v>3060</v>
      </c>
      <c r="B1555" s="44">
        <v>1</v>
      </c>
      <c r="C1555" s="44" t="s">
        <v>3061</v>
      </c>
      <c r="D1555" s="45">
        <v>2726906.82</v>
      </c>
      <c r="E1555" s="45">
        <v>0</v>
      </c>
    </row>
    <row r="1556" spans="1:5">
      <c r="A1556" t="s">
        <v>3062</v>
      </c>
      <c r="B1556">
        <v>2</v>
      </c>
      <c r="C1556" t="s">
        <v>3063</v>
      </c>
      <c r="D1556" s="46">
        <v>252949.05</v>
      </c>
      <c r="E1556" s="46">
        <v>0</v>
      </c>
    </row>
    <row r="1557" spans="1:5">
      <c r="A1557" t="s">
        <v>3064</v>
      </c>
      <c r="B1557">
        <v>3</v>
      </c>
      <c r="C1557" t="s">
        <v>3065</v>
      </c>
      <c r="D1557" s="46">
        <v>252949.05</v>
      </c>
      <c r="E1557" s="46">
        <v>0</v>
      </c>
    </row>
    <row r="1558" spans="1:5">
      <c r="A1558" t="s">
        <v>3066</v>
      </c>
      <c r="B1558">
        <v>4</v>
      </c>
      <c r="C1558" t="s">
        <v>3065</v>
      </c>
      <c r="D1558" s="46">
        <v>252949.05</v>
      </c>
      <c r="E1558" s="46">
        <v>0</v>
      </c>
    </row>
    <row r="1559" spans="1:5">
      <c r="A1559" t="s">
        <v>3067</v>
      </c>
      <c r="B1559">
        <v>2</v>
      </c>
      <c r="C1559" t="s">
        <v>3068</v>
      </c>
      <c r="D1559" s="46">
        <v>9810.59</v>
      </c>
      <c r="E1559" s="46">
        <v>0</v>
      </c>
    </row>
    <row r="1560" spans="1:5">
      <c r="A1560" t="s">
        <v>3069</v>
      </c>
      <c r="B1560">
        <v>3</v>
      </c>
      <c r="C1560" t="s">
        <v>3070</v>
      </c>
      <c r="D1560" s="46">
        <v>7615.89</v>
      </c>
      <c r="E1560" s="46">
        <v>0</v>
      </c>
    </row>
    <row r="1561" spans="1:5">
      <c r="A1561" t="s">
        <v>3071</v>
      </c>
      <c r="B1561">
        <v>4</v>
      </c>
      <c r="C1561" t="s">
        <v>3072</v>
      </c>
      <c r="D1561" s="46">
        <v>7615.89</v>
      </c>
      <c r="E1561" s="46">
        <v>0</v>
      </c>
    </row>
    <row r="1562" spans="1:5">
      <c r="A1562" t="s">
        <v>3073</v>
      </c>
      <c r="B1562">
        <v>3</v>
      </c>
      <c r="C1562" t="s">
        <v>3074</v>
      </c>
      <c r="D1562" s="46">
        <v>2194.6999999999998</v>
      </c>
      <c r="E1562" s="46">
        <v>0</v>
      </c>
    </row>
    <row r="1563" spans="1:5">
      <c r="A1563" t="s">
        <v>3075</v>
      </c>
      <c r="B1563">
        <v>4</v>
      </c>
      <c r="C1563" t="s">
        <v>3076</v>
      </c>
      <c r="D1563" s="46">
        <v>2194.6999999999998</v>
      </c>
      <c r="E1563" s="46">
        <v>0</v>
      </c>
    </row>
    <row r="1564" spans="1:5">
      <c r="A1564" t="s">
        <v>3077</v>
      </c>
      <c r="B1564">
        <v>2</v>
      </c>
      <c r="C1564" t="s">
        <v>3078</v>
      </c>
      <c r="D1564" s="46">
        <v>51226.75</v>
      </c>
      <c r="E1564" s="46">
        <v>0</v>
      </c>
    </row>
    <row r="1565" spans="1:5">
      <c r="A1565" t="s">
        <v>3079</v>
      </c>
      <c r="B1565">
        <v>3</v>
      </c>
      <c r="C1565" t="s">
        <v>3080</v>
      </c>
      <c r="D1565" s="46">
        <v>8395.2000000000007</v>
      </c>
      <c r="E1565" s="46">
        <v>0</v>
      </c>
    </row>
    <row r="1566" spans="1:5">
      <c r="A1566" t="s">
        <v>3081</v>
      </c>
      <c r="B1566">
        <v>4</v>
      </c>
      <c r="C1566" t="s">
        <v>3080</v>
      </c>
      <c r="D1566" s="46">
        <v>8395.2000000000007</v>
      </c>
      <c r="E1566" s="46">
        <v>0</v>
      </c>
    </row>
    <row r="1567" spans="1:5">
      <c r="A1567" t="s">
        <v>3082</v>
      </c>
      <c r="B1567">
        <v>3</v>
      </c>
      <c r="C1567" t="s">
        <v>3083</v>
      </c>
      <c r="D1567" s="46">
        <v>12261.66</v>
      </c>
      <c r="E1567" s="46">
        <v>0</v>
      </c>
    </row>
    <row r="1568" spans="1:5">
      <c r="A1568" t="s">
        <v>3084</v>
      </c>
      <c r="B1568">
        <v>4</v>
      </c>
      <c r="C1568" t="s">
        <v>3083</v>
      </c>
      <c r="D1568" s="46">
        <v>12261.66</v>
      </c>
      <c r="E1568" s="46">
        <v>0</v>
      </c>
    </row>
    <row r="1569" spans="1:5">
      <c r="A1569" t="s">
        <v>3085</v>
      </c>
      <c r="B1569">
        <v>3</v>
      </c>
      <c r="C1569" t="s">
        <v>3086</v>
      </c>
      <c r="D1569" s="46">
        <v>25213.89</v>
      </c>
      <c r="E1569" s="46">
        <v>0</v>
      </c>
    </row>
    <row r="1570" spans="1:5">
      <c r="A1570" t="s">
        <v>3087</v>
      </c>
      <c r="B1570">
        <v>4</v>
      </c>
      <c r="C1570" t="s">
        <v>3088</v>
      </c>
      <c r="D1570" s="46">
        <v>20630.689999999999</v>
      </c>
      <c r="E1570" s="46">
        <v>0</v>
      </c>
    </row>
    <row r="1571" spans="1:5">
      <c r="A1571" t="s">
        <v>3089</v>
      </c>
      <c r="B1571">
        <v>4</v>
      </c>
      <c r="C1571" t="s">
        <v>3090</v>
      </c>
      <c r="D1571" s="46">
        <v>3487.6</v>
      </c>
      <c r="E1571" s="46">
        <v>0</v>
      </c>
    </row>
    <row r="1572" spans="1:5">
      <c r="A1572" t="s">
        <v>3091</v>
      </c>
      <c r="B1572">
        <v>4</v>
      </c>
      <c r="C1572" t="s">
        <v>3092</v>
      </c>
      <c r="D1572" s="46">
        <v>1095.5999999999999</v>
      </c>
      <c r="E1572" s="46">
        <v>0</v>
      </c>
    </row>
    <row r="1573" spans="1:5">
      <c r="A1573" t="s">
        <v>3093</v>
      </c>
      <c r="B1573">
        <v>3</v>
      </c>
      <c r="C1573" t="s">
        <v>3094</v>
      </c>
      <c r="D1573" s="46">
        <v>5356</v>
      </c>
      <c r="E1573" s="46">
        <v>0</v>
      </c>
    </row>
    <row r="1574" spans="1:5">
      <c r="A1574" t="s">
        <v>3095</v>
      </c>
      <c r="B1574">
        <v>4</v>
      </c>
      <c r="C1574" t="s">
        <v>3094</v>
      </c>
      <c r="D1574" s="46">
        <v>5356</v>
      </c>
      <c r="E1574" s="46">
        <v>0</v>
      </c>
    </row>
    <row r="1575" spans="1:5">
      <c r="A1575" t="s">
        <v>3096</v>
      </c>
      <c r="B1575">
        <v>2</v>
      </c>
      <c r="C1575" t="s">
        <v>3097</v>
      </c>
      <c r="D1575" s="46">
        <v>5339.6</v>
      </c>
      <c r="E1575" s="46">
        <v>0</v>
      </c>
    </row>
    <row r="1576" spans="1:5">
      <c r="A1576" t="s">
        <v>3098</v>
      </c>
      <c r="B1576">
        <v>3</v>
      </c>
      <c r="C1576" t="s">
        <v>3099</v>
      </c>
      <c r="D1576" s="46">
        <v>5339.6</v>
      </c>
      <c r="E1576" s="46">
        <v>0</v>
      </c>
    </row>
    <row r="1577" spans="1:5">
      <c r="A1577" t="s">
        <v>3100</v>
      </c>
      <c r="B1577">
        <v>4</v>
      </c>
      <c r="C1577" t="s">
        <v>3099</v>
      </c>
      <c r="D1577" s="46">
        <v>5339.6</v>
      </c>
      <c r="E1577" s="46">
        <v>0</v>
      </c>
    </row>
    <row r="1578" spans="1:5">
      <c r="A1578" t="s">
        <v>3101</v>
      </c>
      <c r="B1578">
        <v>2</v>
      </c>
      <c r="C1578" t="s">
        <v>3102</v>
      </c>
      <c r="D1578" s="46">
        <v>28151.37</v>
      </c>
      <c r="E1578" s="46">
        <v>0</v>
      </c>
    </row>
    <row r="1579" spans="1:5">
      <c r="A1579" t="s">
        <v>3103</v>
      </c>
      <c r="B1579">
        <v>3</v>
      </c>
      <c r="C1579" t="s">
        <v>3104</v>
      </c>
      <c r="D1579" s="46">
        <v>4105.7700000000004</v>
      </c>
      <c r="E1579" s="46">
        <v>0</v>
      </c>
    </row>
    <row r="1580" spans="1:5">
      <c r="A1580" t="s">
        <v>3105</v>
      </c>
      <c r="B1580">
        <v>4</v>
      </c>
      <c r="C1580" t="s">
        <v>3106</v>
      </c>
      <c r="D1580" s="46">
        <v>4105.7700000000004</v>
      </c>
      <c r="E1580" s="46">
        <v>0</v>
      </c>
    </row>
    <row r="1581" spans="1:5">
      <c r="A1581" t="s">
        <v>3107</v>
      </c>
      <c r="B1581">
        <v>3</v>
      </c>
      <c r="C1581" t="s">
        <v>3108</v>
      </c>
      <c r="D1581" s="46">
        <v>4485.26</v>
      </c>
      <c r="E1581" s="46">
        <v>0</v>
      </c>
    </row>
    <row r="1582" spans="1:5">
      <c r="A1582" t="s">
        <v>3109</v>
      </c>
      <c r="B1582">
        <v>4</v>
      </c>
      <c r="C1582" t="s">
        <v>3108</v>
      </c>
      <c r="D1582" s="46">
        <v>4485.26</v>
      </c>
      <c r="E1582" s="46">
        <v>0</v>
      </c>
    </row>
    <row r="1583" spans="1:5">
      <c r="A1583" t="s">
        <v>3110</v>
      </c>
      <c r="B1583">
        <v>3</v>
      </c>
      <c r="C1583" t="s">
        <v>3111</v>
      </c>
      <c r="D1583" s="46">
        <v>4069.03</v>
      </c>
      <c r="E1583" s="46">
        <v>0</v>
      </c>
    </row>
    <row r="1584" spans="1:5">
      <c r="A1584" t="s">
        <v>3112</v>
      </c>
      <c r="B1584">
        <v>4</v>
      </c>
      <c r="C1584" t="s">
        <v>3111</v>
      </c>
      <c r="D1584" s="46">
        <v>4069.03</v>
      </c>
      <c r="E1584" s="46">
        <v>0</v>
      </c>
    </row>
    <row r="1585" spans="1:5">
      <c r="A1585" t="s">
        <v>3113</v>
      </c>
      <c r="B1585">
        <v>3</v>
      </c>
      <c r="C1585" t="s">
        <v>3114</v>
      </c>
      <c r="D1585" s="46">
        <v>11294.05</v>
      </c>
      <c r="E1585" s="46">
        <v>0</v>
      </c>
    </row>
    <row r="1586" spans="1:5">
      <c r="A1586" t="s">
        <v>3115</v>
      </c>
      <c r="B1586">
        <v>4</v>
      </c>
      <c r="C1586" t="s">
        <v>3114</v>
      </c>
      <c r="D1586" s="46">
        <v>11294.05</v>
      </c>
      <c r="E1586" s="46">
        <v>0</v>
      </c>
    </row>
    <row r="1587" spans="1:5">
      <c r="A1587" t="s">
        <v>3116</v>
      </c>
      <c r="B1587">
        <v>3</v>
      </c>
      <c r="C1587" t="s">
        <v>3117</v>
      </c>
      <c r="D1587" s="46">
        <v>3206.5</v>
      </c>
      <c r="E1587" s="46">
        <v>0</v>
      </c>
    </row>
    <row r="1588" spans="1:5">
      <c r="A1588" t="s">
        <v>3118</v>
      </c>
      <c r="B1588">
        <v>4</v>
      </c>
      <c r="C1588" t="s">
        <v>3117</v>
      </c>
      <c r="D1588" s="46">
        <v>3206.5</v>
      </c>
      <c r="E1588" s="46">
        <v>0</v>
      </c>
    </row>
    <row r="1589" spans="1:5">
      <c r="A1589" t="s">
        <v>3119</v>
      </c>
      <c r="B1589">
        <v>3</v>
      </c>
      <c r="C1589" t="s">
        <v>3120</v>
      </c>
      <c r="D1589" s="46">
        <v>990.76</v>
      </c>
      <c r="E1589" s="46">
        <v>0</v>
      </c>
    </row>
    <row r="1590" spans="1:5">
      <c r="A1590" t="s">
        <v>3121</v>
      </c>
      <c r="B1590">
        <v>4</v>
      </c>
      <c r="C1590" t="s">
        <v>3120</v>
      </c>
      <c r="D1590" s="46">
        <v>990.76</v>
      </c>
      <c r="E1590" s="46">
        <v>0</v>
      </c>
    </row>
    <row r="1591" spans="1:5">
      <c r="A1591" t="s">
        <v>3122</v>
      </c>
      <c r="B1591">
        <v>2</v>
      </c>
      <c r="C1591" t="s">
        <v>3123</v>
      </c>
      <c r="D1591" s="46">
        <v>214031.6</v>
      </c>
      <c r="E1591" s="46">
        <v>0</v>
      </c>
    </row>
    <row r="1592" spans="1:5">
      <c r="A1592" t="s">
        <v>3124</v>
      </c>
      <c r="B1592">
        <v>3</v>
      </c>
      <c r="C1592" t="s">
        <v>3125</v>
      </c>
      <c r="D1592" s="46">
        <v>2670.27</v>
      </c>
      <c r="E1592" s="46">
        <v>0</v>
      </c>
    </row>
    <row r="1593" spans="1:5">
      <c r="A1593" t="s">
        <v>3126</v>
      </c>
      <c r="B1593">
        <v>4</v>
      </c>
      <c r="C1593" t="s">
        <v>3125</v>
      </c>
      <c r="D1593" s="46">
        <v>2670.27</v>
      </c>
      <c r="E1593" s="46">
        <v>0</v>
      </c>
    </row>
    <row r="1594" spans="1:5">
      <c r="A1594" t="s">
        <v>3127</v>
      </c>
      <c r="B1594">
        <v>3</v>
      </c>
      <c r="C1594" t="s">
        <v>3128</v>
      </c>
      <c r="D1594" s="46">
        <v>2583.66</v>
      </c>
      <c r="E1594" s="46">
        <v>0</v>
      </c>
    </row>
    <row r="1595" spans="1:5">
      <c r="A1595" t="s">
        <v>3129</v>
      </c>
      <c r="B1595">
        <v>4</v>
      </c>
      <c r="C1595" t="s">
        <v>3128</v>
      </c>
      <c r="D1595" s="46">
        <v>2583.66</v>
      </c>
      <c r="E1595" s="46">
        <v>0</v>
      </c>
    </row>
    <row r="1596" spans="1:5">
      <c r="A1596" t="s">
        <v>3130</v>
      </c>
      <c r="B1596">
        <v>3</v>
      </c>
      <c r="C1596" t="s">
        <v>3131</v>
      </c>
      <c r="D1596" s="46">
        <v>149321.28</v>
      </c>
      <c r="E1596" s="46">
        <v>0</v>
      </c>
    </row>
    <row r="1597" spans="1:5">
      <c r="A1597" t="s">
        <v>3132</v>
      </c>
      <c r="B1597">
        <v>4</v>
      </c>
      <c r="C1597" t="s">
        <v>3131</v>
      </c>
      <c r="D1597" s="46">
        <v>148745.19</v>
      </c>
      <c r="E1597" s="46">
        <v>0</v>
      </c>
    </row>
    <row r="1598" spans="1:5">
      <c r="A1598" t="s">
        <v>3133</v>
      </c>
      <c r="B1598">
        <v>4</v>
      </c>
      <c r="C1598" t="s">
        <v>3134</v>
      </c>
      <c r="D1598" s="46">
        <v>576.09</v>
      </c>
      <c r="E1598" s="46">
        <v>0</v>
      </c>
    </row>
    <row r="1599" spans="1:5">
      <c r="A1599" t="s">
        <v>3135</v>
      </c>
      <c r="B1599">
        <v>3</v>
      </c>
      <c r="C1599" t="s">
        <v>3136</v>
      </c>
      <c r="D1599" s="46">
        <v>57.5</v>
      </c>
      <c r="E1599" s="46">
        <v>0</v>
      </c>
    </row>
    <row r="1600" spans="1:5">
      <c r="A1600" t="s">
        <v>3137</v>
      </c>
      <c r="B1600">
        <v>4</v>
      </c>
      <c r="C1600" t="s">
        <v>3136</v>
      </c>
      <c r="D1600" s="46">
        <v>57.5</v>
      </c>
      <c r="E1600" s="46">
        <v>0</v>
      </c>
    </row>
    <row r="1601" spans="1:5">
      <c r="A1601" t="s">
        <v>3138</v>
      </c>
      <c r="B1601">
        <v>3</v>
      </c>
      <c r="C1601" t="s">
        <v>3139</v>
      </c>
      <c r="D1601" s="46">
        <v>16557.169999999998</v>
      </c>
      <c r="E1601" s="46">
        <v>0</v>
      </c>
    </row>
    <row r="1602" spans="1:5">
      <c r="A1602" t="s">
        <v>3140</v>
      </c>
      <c r="B1602">
        <v>4</v>
      </c>
      <c r="C1602" t="s">
        <v>3139</v>
      </c>
      <c r="D1602" s="46">
        <v>1566.95</v>
      </c>
      <c r="E1602" s="46">
        <v>0</v>
      </c>
    </row>
    <row r="1603" spans="1:5">
      <c r="A1603" t="s">
        <v>3141</v>
      </c>
      <c r="B1603">
        <v>4</v>
      </c>
      <c r="C1603" t="s">
        <v>3142</v>
      </c>
      <c r="D1603" s="46">
        <v>14990.22</v>
      </c>
      <c r="E1603" s="46">
        <v>0</v>
      </c>
    </row>
    <row r="1604" spans="1:5">
      <c r="A1604" t="s">
        <v>3143</v>
      </c>
      <c r="B1604">
        <v>3</v>
      </c>
      <c r="C1604" t="s">
        <v>3144</v>
      </c>
      <c r="D1604" s="46">
        <v>34866.120000000003</v>
      </c>
      <c r="E1604" s="46">
        <v>0</v>
      </c>
    </row>
    <row r="1605" spans="1:5">
      <c r="A1605" t="s">
        <v>3145</v>
      </c>
      <c r="B1605">
        <v>4</v>
      </c>
      <c r="C1605" t="s">
        <v>3146</v>
      </c>
      <c r="D1605" s="46">
        <v>34866.120000000003</v>
      </c>
      <c r="E1605" s="46">
        <v>0</v>
      </c>
    </row>
    <row r="1606" spans="1:5">
      <c r="A1606" t="s">
        <v>3147</v>
      </c>
      <c r="B1606">
        <v>3</v>
      </c>
      <c r="C1606" t="s">
        <v>3148</v>
      </c>
      <c r="D1606" s="46">
        <v>7975.6</v>
      </c>
      <c r="E1606" s="46">
        <v>0</v>
      </c>
    </row>
    <row r="1607" spans="1:5">
      <c r="A1607" t="s">
        <v>3149</v>
      </c>
      <c r="B1607">
        <v>4</v>
      </c>
      <c r="C1607" t="s">
        <v>3148</v>
      </c>
      <c r="D1607" s="46">
        <v>7975.6</v>
      </c>
      <c r="E1607" s="46">
        <v>0</v>
      </c>
    </row>
    <row r="1608" spans="1:5">
      <c r="A1608" t="s">
        <v>3150</v>
      </c>
      <c r="B1608">
        <v>2</v>
      </c>
      <c r="C1608" t="s">
        <v>3151</v>
      </c>
      <c r="D1608" s="46">
        <v>25496.02</v>
      </c>
      <c r="E1608" s="46">
        <v>0</v>
      </c>
    </row>
    <row r="1609" spans="1:5">
      <c r="A1609" t="s">
        <v>3152</v>
      </c>
      <c r="B1609">
        <v>3</v>
      </c>
      <c r="C1609" t="s">
        <v>3153</v>
      </c>
      <c r="D1609" s="46">
        <v>8033.59</v>
      </c>
      <c r="E1609" s="46">
        <v>0</v>
      </c>
    </row>
    <row r="1610" spans="1:5">
      <c r="A1610" t="s">
        <v>3154</v>
      </c>
      <c r="B1610">
        <v>4</v>
      </c>
      <c r="C1610" t="s">
        <v>3153</v>
      </c>
      <c r="D1610" s="46">
        <v>8033.59</v>
      </c>
      <c r="E1610" s="46">
        <v>0</v>
      </c>
    </row>
    <row r="1611" spans="1:5">
      <c r="A1611" t="s">
        <v>3155</v>
      </c>
      <c r="B1611">
        <v>3</v>
      </c>
      <c r="C1611" t="s">
        <v>3156</v>
      </c>
      <c r="D1611" s="46">
        <v>17462.43</v>
      </c>
      <c r="E1611" s="46">
        <v>0</v>
      </c>
    </row>
    <row r="1612" spans="1:5">
      <c r="A1612" t="s">
        <v>3157</v>
      </c>
      <c r="B1612">
        <v>4</v>
      </c>
      <c r="C1612" t="s">
        <v>3156</v>
      </c>
      <c r="D1612" s="46">
        <v>17462.43</v>
      </c>
      <c r="E1612" s="46">
        <v>0</v>
      </c>
    </row>
    <row r="1613" spans="1:5">
      <c r="A1613" t="s">
        <v>3158</v>
      </c>
      <c r="B1613">
        <v>2</v>
      </c>
      <c r="C1613" t="s">
        <v>3159</v>
      </c>
      <c r="D1613" s="46">
        <v>131947.95000000001</v>
      </c>
      <c r="E1613" s="46">
        <v>0</v>
      </c>
    </row>
    <row r="1614" spans="1:5">
      <c r="A1614" t="s">
        <v>3160</v>
      </c>
      <c r="B1614">
        <v>3</v>
      </c>
      <c r="C1614" t="s">
        <v>3161</v>
      </c>
      <c r="D1614" s="46">
        <v>22894.85</v>
      </c>
      <c r="E1614" s="46">
        <v>0</v>
      </c>
    </row>
    <row r="1615" spans="1:5">
      <c r="A1615" t="s">
        <v>3162</v>
      </c>
      <c r="B1615">
        <v>4</v>
      </c>
      <c r="C1615" t="s">
        <v>3163</v>
      </c>
      <c r="D1615" s="46">
        <v>7875.35</v>
      </c>
      <c r="E1615" s="46">
        <v>0</v>
      </c>
    </row>
    <row r="1616" spans="1:5">
      <c r="A1616" t="s">
        <v>3164</v>
      </c>
      <c r="B1616">
        <v>4</v>
      </c>
      <c r="C1616" t="s">
        <v>3165</v>
      </c>
      <c r="D1616" s="46">
        <v>15019.5</v>
      </c>
      <c r="E1616" s="46">
        <v>0</v>
      </c>
    </row>
    <row r="1617" spans="1:5">
      <c r="A1617" t="s">
        <v>3166</v>
      </c>
      <c r="B1617">
        <v>3</v>
      </c>
      <c r="C1617" t="s">
        <v>3167</v>
      </c>
      <c r="D1617" s="46">
        <v>109053.1</v>
      </c>
      <c r="E1617" s="46">
        <v>0</v>
      </c>
    </row>
    <row r="1618" spans="1:5">
      <c r="A1618" t="s">
        <v>3168</v>
      </c>
      <c r="B1618">
        <v>4</v>
      </c>
      <c r="C1618" t="s">
        <v>3169</v>
      </c>
      <c r="D1618" s="46">
        <v>41771.47</v>
      </c>
      <c r="E1618" s="46">
        <v>0</v>
      </c>
    </row>
    <row r="1619" spans="1:5">
      <c r="A1619" t="s">
        <v>3170</v>
      </c>
      <c r="B1619">
        <v>4</v>
      </c>
      <c r="C1619" t="s">
        <v>3171</v>
      </c>
      <c r="D1619" s="46">
        <v>54111.45</v>
      </c>
      <c r="E1619" s="46">
        <v>0</v>
      </c>
    </row>
    <row r="1620" spans="1:5">
      <c r="A1620" t="s">
        <v>3172</v>
      </c>
      <c r="B1620">
        <v>4</v>
      </c>
      <c r="C1620" t="s">
        <v>3173</v>
      </c>
      <c r="D1620" s="46">
        <v>13170.18</v>
      </c>
      <c r="E1620" s="46">
        <v>0</v>
      </c>
    </row>
    <row r="1621" spans="1:5">
      <c r="A1621" t="s">
        <v>3174</v>
      </c>
      <c r="B1621">
        <v>2</v>
      </c>
      <c r="C1621" t="s">
        <v>3175</v>
      </c>
      <c r="D1621" s="46">
        <v>1868827.47</v>
      </c>
      <c r="E1621" s="46">
        <v>0</v>
      </c>
    </row>
    <row r="1622" spans="1:5">
      <c r="A1622" t="s">
        <v>3176</v>
      </c>
      <c r="B1622">
        <v>3</v>
      </c>
      <c r="C1622" t="s">
        <v>3177</v>
      </c>
      <c r="D1622" s="46">
        <v>1867327.47</v>
      </c>
      <c r="E1622" s="46">
        <v>0</v>
      </c>
    </row>
    <row r="1623" spans="1:5">
      <c r="A1623" t="s">
        <v>3178</v>
      </c>
      <c r="B1623">
        <v>4</v>
      </c>
      <c r="C1623" t="s">
        <v>3179</v>
      </c>
      <c r="D1623" s="46">
        <v>847335.89</v>
      </c>
      <c r="E1623" s="46">
        <v>0</v>
      </c>
    </row>
    <row r="1624" spans="1:5">
      <c r="A1624" t="s">
        <v>3180</v>
      </c>
      <c r="B1624">
        <v>4</v>
      </c>
      <c r="C1624" t="s">
        <v>3181</v>
      </c>
      <c r="D1624" s="46">
        <v>78420</v>
      </c>
      <c r="E1624" s="46">
        <v>0</v>
      </c>
    </row>
    <row r="1625" spans="1:5">
      <c r="A1625" t="s">
        <v>3182</v>
      </c>
      <c r="B1625">
        <v>4</v>
      </c>
      <c r="C1625" t="s">
        <v>3183</v>
      </c>
      <c r="D1625" s="46">
        <v>370114.63</v>
      </c>
      <c r="E1625" s="46">
        <v>0</v>
      </c>
    </row>
    <row r="1626" spans="1:5">
      <c r="A1626" t="s">
        <v>3184</v>
      </c>
      <c r="B1626">
        <v>4</v>
      </c>
      <c r="C1626" t="s">
        <v>3185</v>
      </c>
      <c r="D1626" s="46">
        <v>53295</v>
      </c>
      <c r="E1626" s="46">
        <v>0</v>
      </c>
    </row>
    <row r="1627" spans="1:5">
      <c r="A1627" t="s">
        <v>3186</v>
      </c>
      <c r="B1627">
        <v>4</v>
      </c>
      <c r="C1627" t="s">
        <v>3187</v>
      </c>
      <c r="D1627" s="46">
        <v>6540</v>
      </c>
      <c r="E1627" s="46">
        <v>0</v>
      </c>
    </row>
    <row r="1628" spans="1:5">
      <c r="A1628" t="s">
        <v>3188</v>
      </c>
      <c r="B1628">
        <v>4</v>
      </c>
      <c r="C1628" t="s">
        <v>3189</v>
      </c>
      <c r="D1628" s="46">
        <v>37008</v>
      </c>
      <c r="E1628" s="46">
        <v>0</v>
      </c>
    </row>
    <row r="1629" spans="1:5">
      <c r="A1629" t="s">
        <v>3190</v>
      </c>
      <c r="B1629">
        <v>4</v>
      </c>
      <c r="C1629" t="s">
        <v>3191</v>
      </c>
      <c r="D1629" s="46">
        <v>50886</v>
      </c>
      <c r="E1629" s="46">
        <v>0</v>
      </c>
    </row>
    <row r="1630" spans="1:5">
      <c r="A1630" t="s">
        <v>3192</v>
      </c>
      <c r="B1630">
        <v>4</v>
      </c>
      <c r="C1630" t="s">
        <v>3193</v>
      </c>
      <c r="D1630" s="46">
        <v>325040.78999999998</v>
      </c>
      <c r="E1630" s="46">
        <v>0</v>
      </c>
    </row>
    <row r="1631" spans="1:5">
      <c r="A1631" t="s">
        <v>3194</v>
      </c>
      <c r="B1631">
        <v>4</v>
      </c>
      <c r="C1631" t="s">
        <v>3195</v>
      </c>
      <c r="D1631" s="46">
        <v>90922.33</v>
      </c>
      <c r="E1631" s="46">
        <v>0</v>
      </c>
    </row>
    <row r="1632" spans="1:5">
      <c r="A1632" t="s">
        <v>3196</v>
      </c>
      <c r="B1632">
        <v>4</v>
      </c>
      <c r="C1632" t="s">
        <v>3197</v>
      </c>
      <c r="D1632" s="46">
        <v>7764.83</v>
      </c>
      <c r="E1632" s="46">
        <v>0</v>
      </c>
    </row>
    <row r="1633" spans="1:5">
      <c r="A1633" t="s">
        <v>3198</v>
      </c>
      <c r="B1633">
        <v>3</v>
      </c>
      <c r="C1633" t="s">
        <v>3199</v>
      </c>
      <c r="D1633" s="46">
        <v>1500</v>
      </c>
      <c r="E1633" s="46">
        <v>0</v>
      </c>
    </row>
    <row r="1634" spans="1:5">
      <c r="A1634" t="s">
        <v>3200</v>
      </c>
      <c r="B1634">
        <v>4</v>
      </c>
      <c r="C1634" t="s">
        <v>3199</v>
      </c>
      <c r="D1634" s="46">
        <v>1500</v>
      </c>
      <c r="E1634" s="46">
        <v>0</v>
      </c>
    </row>
    <row r="1635" spans="1:5">
      <c r="A1635" t="s">
        <v>3201</v>
      </c>
      <c r="B1635">
        <v>2</v>
      </c>
      <c r="C1635" t="s">
        <v>3202</v>
      </c>
      <c r="D1635" s="46">
        <v>139126.42000000001</v>
      </c>
      <c r="E1635" s="46">
        <v>0</v>
      </c>
    </row>
    <row r="1636" spans="1:5">
      <c r="A1636" t="s">
        <v>3203</v>
      </c>
      <c r="B1636">
        <v>3</v>
      </c>
      <c r="C1636" t="s">
        <v>3204</v>
      </c>
      <c r="D1636" s="46">
        <v>129793.46</v>
      </c>
      <c r="E1636" s="46">
        <v>0</v>
      </c>
    </row>
    <row r="1637" spans="1:5">
      <c r="A1637" t="s">
        <v>3205</v>
      </c>
      <c r="B1637">
        <v>4</v>
      </c>
      <c r="C1637" t="s">
        <v>3204</v>
      </c>
      <c r="D1637" s="46">
        <v>129793.46</v>
      </c>
      <c r="E1637" s="46">
        <v>0</v>
      </c>
    </row>
    <row r="1638" spans="1:5">
      <c r="A1638" t="s">
        <v>3206</v>
      </c>
      <c r="B1638">
        <v>3</v>
      </c>
      <c r="C1638" t="s">
        <v>3207</v>
      </c>
      <c r="D1638" s="46">
        <v>6575.22</v>
      </c>
      <c r="E1638" s="46">
        <v>0</v>
      </c>
    </row>
    <row r="1639" spans="1:5">
      <c r="A1639" t="s">
        <v>3208</v>
      </c>
      <c r="B1639">
        <v>4</v>
      </c>
      <c r="C1639" t="s">
        <v>3209</v>
      </c>
      <c r="D1639" s="46">
        <v>6575.22</v>
      </c>
      <c r="E1639" s="46">
        <v>0</v>
      </c>
    </row>
    <row r="1640" spans="1:5">
      <c r="A1640" t="s">
        <v>3210</v>
      </c>
      <c r="B1640">
        <v>3</v>
      </c>
      <c r="C1640" t="s">
        <v>3211</v>
      </c>
      <c r="D1640" s="46">
        <v>2757.74</v>
      </c>
      <c r="E1640" s="46">
        <v>0</v>
      </c>
    </row>
    <row r="1641" spans="1:5">
      <c r="A1641" t="s">
        <v>3212</v>
      </c>
      <c r="B1641">
        <v>4</v>
      </c>
      <c r="C1641" t="s">
        <v>3213</v>
      </c>
      <c r="D1641" s="46">
        <v>2757.74</v>
      </c>
      <c r="E1641" s="46">
        <v>0</v>
      </c>
    </row>
    <row r="1642" spans="1:5">
      <c r="A1642" s="44" t="s">
        <v>3214</v>
      </c>
      <c r="B1642" s="44">
        <v>1</v>
      </c>
      <c r="C1642" s="44" t="s">
        <v>3215</v>
      </c>
      <c r="D1642" s="45">
        <v>68606.89</v>
      </c>
      <c r="E1642" s="45">
        <v>0</v>
      </c>
    </row>
    <row r="1643" spans="1:5">
      <c r="A1643" t="s">
        <v>3216</v>
      </c>
      <c r="B1643">
        <v>2</v>
      </c>
      <c r="C1643" t="s">
        <v>3217</v>
      </c>
      <c r="D1643" s="46">
        <v>7467.85</v>
      </c>
      <c r="E1643" s="46">
        <v>0</v>
      </c>
    </row>
    <row r="1644" spans="1:5">
      <c r="A1644" t="s">
        <v>3218</v>
      </c>
      <c r="B1644">
        <v>3</v>
      </c>
      <c r="C1644" t="s">
        <v>3219</v>
      </c>
      <c r="D1644" s="46">
        <v>7467.85</v>
      </c>
      <c r="E1644" s="46">
        <v>0</v>
      </c>
    </row>
    <row r="1645" spans="1:5">
      <c r="A1645" t="s">
        <v>3220</v>
      </c>
      <c r="B1645">
        <v>4</v>
      </c>
      <c r="C1645" t="s">
        <v>3219</v>
      </c>
      <c r="D1645" s="46">
        <v>7467.85</v>
      </c>
      <c r="E1645" s="46">
        <v>0</v>
      </c>
    </row>
    <row r="1646" spans="1:5">
      <c r="A1646" t="s">
        <v>3221</v>
      </c>
      <c r="B1646">
        <v>2</v>
      </c>
      <c r="C1646" t="s">
        <v>3222</v>
      </c>
      <c r="D1646" s="46">
        <v>51691.56</v>
      </c>
      <c r="E1646" s="46">
        <v>0</v>
      </c>
    </row>
    <row r="1647" spans="1:5">
      <c r="A1647" t="s">
        <v>3223</v>
      </c>
      <c r="B1647">
        <v>3</v>
      </c>
      <c r="C1647" t="s">
        <v>3219</v>
      </c>
      <c r="D1647" s="46">
        <v>51691.56</v>
      </c>
      <c r="E1647" s="46">
        <v>0</v>
      </c>
    </row>
    <row r="1648" spans="1:5">
      <c r="A1648" t="s">
        <v>3224</v>
      </c>
      <c r="B1648">
        <v>4</v>
      </c>
      <c r="C1648" t="s">
        <v>3219</v>
      </c>
      <c r="D1648" s="46">
        <v>51691.56</v>
      </c>
      <c r="E1648" s="46">
        <v>0</v>
      </c>
    </row>
    <row r="1649" spans="1:5">
      <c r="A1649" t="s">
        <v>3225</v>
      </c>
      <c r="B1649">
        <v>2</v>
      </c>
      <c r="C1649" t="s">
        <v>3226</v>
      </c>
      <c r="D1649" s="46">
        <v>9447.48</v>
      </c>
      <c r="E1649" s="46">
        <v>0</v>
      </c>
    </row>
    <row r="1650" spans="1:5">
      <c r="A1650" t="s">
        <v>3227</v>
      </c>
      <c r="B1650">
        <v>3</v>
      </c>
      <c r="C1650" t="s">
        <v>3228</v>
      </c>
      <c r="D1650" s="46">
        <v>9447.48</v>
      </c>
      <c r="E1650" s="46">
        <v>0</v>
      </c>
    </row>
    <row r="1651" spans="1:5">
      <c r="A1651" t="s">
        <v>3229</v>
      </c>
      <c r="B1651">
        <v>4</v>
      </c>
      <c r="C1651" t="s">
        <v>3228</v>
      </c>
      <c r="D1651" s="46">
        <v>9447.48</v>
      </c>
      <c r="E1651" s="46">
        <v>0</v>
      </c>
    </row>
    <row r="1652" spans="1:5">
      <c r="A1652" s="44" t="s">
        <v>3230</v>
      </c>
      <c r="B1652" s="44">
        <v>1</v>
      </c>
      <c r="C1652" s="44" t="s">
        <v>3231</v>
      </c>
      <c r="D1652" s="45">
        <v>3033981.77</v>
      </c>
      <c r="E1652" s="45">
        <v>0</v>
      </c>
    </row>
    <row r="1653" spans="1:5">
      <c r="A1653" t="s">
        <v>3232</v>
      </c>
      <c r="B1653">
        <v>2</v>
      </c>
      <c r="C1653" t="s">
        <v>3233</v>
      </c>
      <c r="D1653" s="46">
        <v>693536.06</v>
      </c>
      <c r="E1653" s="46">
        <v>0</v>
      </c>
    </row>
    <row r="1654" spans="1:5">
      <c r="A1654" t="s">
        <v>3234</v>
      </c>
      <c r="B1654">
        <v>3</v>
      </c>
      <c r="C1654" t="s">
        <v>3235</v>
      </c>
      <c r="D1654" s="46">
        <v>486751.8</v>
      </c>
      <c r="E1654" s="46">
        <v>0</v>
      </c>
    </row>
    <row r="1655" spans="1:5">
      <c r="A1655" t="s">
        <v>3236</v>
      </c>
      <c r="B1655">
        <v>4</v>
      </c>
      <c r="C1655" t="s">
        <v>3235</v>
      </c>
      <c r="D1655" s="46">
        <v>486751.8</v>
      </c>
      <c r="E1655" s="46">
        <v>0</v>
      </c>
    </row>
    <row r="1656" spans="1:5">
      <c r="A1656" t="s">
        <v>3237</v>
      </c>
      <c r="B1656">
        <v>3</v>
      </c>
      <c r="C1656" t="s">
        <v>3238</v>
      </c>
      <c r="D1656" s="46">
        <v>85623.72</v>
      </c>
      <c r="E1656" s="46">
        <v>0</v>
      </c>
    </row>
    <row r="1657" spans="1:5">
      <c r="A1657" t="s">
        <v>3239</v>
      </c>
      <c r="B1657">
        <v>4</v>
      </c>
      <c r="C1657" t="s">
        <v>3238</v>
      </c>
      <c r="D1657" s="46">
        <v>85623.72</v>
      </c>
      <c r="E1657" s="46">
        <v>0</v>
      </c>
    </row>
    <row r="1658" spans="1:5">
      <c r="A1658" t="s">
        <v>3240</v>
      </c>
      <c r="B1658">
        <v>3</v>
      </c>
      <c r="C1658" t="s">
        <v>3241</v>
      </c>
      <c r="D1658" s="46">
        <v>20022.84</v>
      </c>
      <c r="E1658" s="46">
        <v>0</v>
      </c>
    </row>
    <row r="1659" spans="1:5">
      <c r="A1659" t="s">
        <v>3242</v>
      </c>
      <c r="B1659">
        <v>4</v>
      </c>
      <c r="C1659" t="s">
        <v>3243</v>
      </c>
      <c r="D1659" s="46">
        <v>20022.84</v>
      </c>
      <c r="E1659" s="46">
        <v>0</v>
      </c>
    </row>
    <row r="1660" spans="1:5">
      <c r="A1660" t="s">
        <v>3244</v>
      </c>
      <c r="B1660">
        <v>3</v>
      </c>
      <c r="C1660" t="s">
        <v>415</v>
      </c>
      <c r="D1660" s="46">
        <v>1922.16</v>
      </c>
      <c r="E1660" s="46">
        <v>0</v>
      </c>
    </row>
    <row r="1661" spans="1:5">
      <c r="A1661" t="s">
        <v>3245</v>
      </c>
      <c r="B1661">
        <v>4</v>
      </c>
      <c r="C1661" t="s">
        <v>415</v>
      </c>
      <c r="D1661" s="46">
        <v>1922.16</v>
      </c>
      <c r="E1661" s="46">
        <v>0</v>
      </c>
    </row>
    <row r="1662" spans="1:5">
      <c r="A1662" t="s">
        <v>3246</v>
      </c>
      <c r="B1662">
        <v>3</v>
      </c>
      <c r="C1662" t="s">
        <v>3247</v>
      </c>
      <c r="D1662" s="46">
        <v>16009.58</v>
      </c>
      <c r="E1662" s="46">
        <v>0</v>
      </c>
    </row>
    <row r="1663" spans="1:5">
      <c r="A1663" t="s">
        <v>3248</v>
      </c>
      <c r="B1663">
        <v>4</v>
      </c>
      <c r="C1663" t="s">
        <v>3249</v>
      </c>
      <c r="D1663" s="46">
        <v>16009.58</v>
      </c>
      <c r="E1663" s="46">
        <v>0</v>
      </c>
    </row>
    <row r="1664" spans="1:5">
      <c r="A1664" t="s">
        <v>3250</v>
      </c>
      <c r="B1664">
        <v>3</v>
      </c>
      <c r="C1664" t="s">
        <v>3251</v>
      </c>
      <c r="D1664" s="46">
        <v>83205.960000000006</v>
      </c>
      <c r="E1664" s="46">
        <v>0</v>
      </c>
    </row>
    <row r="1665" spans="1:5">
      <c r="A1665" t="s">
        <v>3252</v>
      </c>
      <c r="B1665">
        <v>4</v>
      </c>
      <c r="C1665" t="s">
        <v>3253</v>
      </c>
      <c r="D1665" s="46">
        <v>83205.960000000006</v>
      </c>
      <c r="E1665" s="46">
        <v>0</v>
      </c>
    </row>
    <row r="1666" spans="1:5">
      <c r="A1666" t="s">
        <v>3254</v>
      </c>
      <c r="B1666">
        <v>2</v>
      </c>
      <c r="C1666" t="s">
        <v>3255</v>
      </c>
      <c r="D1666" s="46">
        <v>27710.87</v>
      </c>
      <c r="E1666" s="46">
        <v>0</v>
      </c>
    </row>
    <row r="1667" spans="1:5">
      <c r="A1667" t="s">
        <v>3256</v>
      </c>
      <c r="B1667">
        <v>3</v>
      </c>
      <c r="C1667" t="s">
        <v>3255</v>
      </c>
      <c r="D1667" s="46">
        <v>11470.51</v>
      </c>
      <c r="E1667" s="46">
        <v>0</v>
      </c>
    </row>
    <row r="1668" spans="1:5">
      <c r="A1668" t="s">
        <v>3257</v>
      </c>
      <c r="B1668">
        <v>4</v>
      </c>
      <c r="C1668" t="s">
        <v>3255</v>
      </c>
      <c r="D1668" s="46">
        <v>11470.51</v>
      </c>
      <c r="E1668" s="46">
        <v>0</v>
      </c>
    </row>
    <row r="1669" spans="1:5">
      <c r="A1669" t="s">
        <v>3258</v>
      </c>
      <c r="B1669">
        <v>3</v>
      </c>
      <c r="C1669" t="s">
        <v>517</v>
      </c>
      <c r="D1669" s="46">
        <v>14105.98</v>
      </c>
      <c r="E1669" s="46">
        <v>0</v>
      </c>
    </row>
    <row r="1670" spans="1:5">
      <c r="A1670" t="s">
        <v>3259</v>
      </c>
      <c r="B1670">
        <v>4</v>
      </c>
      <c r="C1670" t="s">
        <v>3260</v>
      </c>
      <c r="D1670" s="46">
        <v>14105.98</v>
      </c>
      <c r="E1670" s="46">
        <v>0</v>
      </c>
    </row>
    <row r="1671" spans="1:5">
      <c r="A1671" t="s">
        <v>3261</v>
      </c>
      <c r="B1671">
        <v>3</v>
      </c>
      <c r="C1671" t="s">
        <v>3262</v>
      </c>
      <c r="D1671" s="46">
        <v>231.3</v>
      </c>
      <c r="E1671" s="46">
        <v>0</v>
      </c>
    </row>
    <row r="1672" spans="1:5">
      <c r="A1672" t="s">
        <v>3263</v>
      </c>
      <c r="B1672">
        <v>4</v>
      </c>
      <c r="C1672" t="s">
        <v>3264</v>
      </c>
      <c r="D1672" s="46">
        <v>231.3</v>
      </c>
      <c r="E1672" s="46">
        <v>0</v>
      </c>
    </row>
    <row r="1673" spans="1:5">
      <c r="A1673" t="s">
        <v>3265</v>
      </c>
      <c r="B1673">
        <v>3</v>
      </c>
      <c r="C1673" t="s">
        <v>3266</v>
      </c>
      <c r="D1673" s="46">
        <v>1054.92</v>
      </c>
      <c r="E1673" s="46">
        <v>0</v>
      </c>
    </row>
    <row r="1674" spans="1:5">
      <c r="A1674" t="s">
        <v>3267</v>
      </c>
      <c r="B1674">
        <v>4</v>
      </c>
      <c r="C1674" t="s">
        <v>3268</v>
      </c>
      <c r="D1674" s="46">
        <v>1054.92</v>
      </c>
      <c r="E1674" s="46">
        <v>0</v>
      </c>
    </row>
    <row r="1675" spans="1:5">
      <c r="A1675" t="s">
        <v>3269</v>
      </c>
      <c r="B1675">
        <v>3</v>
      </c>
      <c r="C1675" t="s">
        <v>3270</v>
      </c>
      <c r="D1675" s="46">
        <v>848.16</v>
      </c>
      <c r="E1675" s="46">
        <v>0</v>
      </c>
    </row>
    <row r="1676" spans="1:5">
      <c r="A1676" t="s">
        <v>3271</v>
      </c>
      <c r="B1676">
        <v>4</v>
      </c>
      <c r="C1676" t="s">
        <v>3270</v>
      </c>
      <c r="D1676" s="46">
        <v>848.16</v>
      </c>
      <c r="E1676" s="46">
        <v>0</v>
      </c>
    </row>
    <row r="1677" spans="1:5">
      <c r="A1677" t="s">
        <v>3272</v>
      </c>
      <c r="B1677">
        <v>2</v>
      </c>
      <c r="C1677" t="s">
        <v>3273</v>
      </c>
      <c r="D1677" s="46">
        <v>10117.34</v>
      </c>
      <c r="E1677" s="46">
        <v>0</v>
      </c>
    </row>
    <row r="1678" spans="1:5">
      <c r="A1678" t="s">
        <v>3274</v>
      </c>
      <c r="B1678">
        <v>3</v>
      </c>
      <c r="C1678" t="s">
        <v>3273</v>
      </c>
      <c r="D1678" s="46">
        <v>0.12</v>
      </c>
      <c r="E1678" s="46">
        <v>0</v>
      </c>
    </row>
    <row r="1679" spans="1:5">
      <c r="A1679" t="s">
        <v>3275</v>
      </c>
      <c r="B1679">
        <v>4</v>
      </c>
      <c r="C1679" t="s">
        <v>3273</v>
      </c>
      <c r="D1679" s="46">
        <v>0.12</v>
      </c>
      <c r="E1679" s="46">
        <v>0</v>
      </c>
    </row>
    <row r="1680" spans="1:5">
      <c r="A1680" t="s">
        <v>3276</v>
      </c>
      <c r="B1680">
        <v>3</v>
      </c>
      <c r="C1680" t="s">
        <v>3277</v>
      </c>
      <c r="D1680" s="46">
        <v>3145.32</v>
      </c>
      <c r="E1680" s="46">
        <v>0</v>
      </c>
    </row>
    <row r="1681" spans="1:5">
      <c r="A1681" t="s">
        <v>3278</v>
      </c>
      <c r="B1681">
        <v>4</v>
      </c>
      <c r="C1681" t="s">
        <v>3279</v>
      </c>
      <c r="D1681" s="46">
        <v>3145.32</v>
      </c>
      <c r="E1681" s="46">
        <v>0</v>
      </c>
    </row>
    <row r="1682" spans="1:5">
      <c r="A1682" t="s">
        <v>3280</v>
      </c>
      <c r="B1682">
        <v>3</v>
      </c>
      <c r="C1682" t="s">
        <v>3281</v>
      </c>
      <c r="D1682" s="46">
        <v>6971.9</v>
      </c>
      <c r="E1682" s="46">
        <v>0</v>
      </c>
    </row>
    <row r="1683" spans="1:5">
      <c r="A1683" t="s">
        <v>3282</v>
      </c>
      <c r="B1683">
        <v>4</v>
      </c>
      <c r="C1683" t="s">
        <v>3283</v>
      </c>
      <c r="D1683" s="46">
        <v>6971.9</v>
      </c>
      <c r="E1683" s="46">
        <v>0</v>
      </c>
    </row>
    <row r="1684" spans="1:5">
      <c r="A1684" t="s">
        <v>3284</v>
      </c>
      <c r="B1684">
        <v>2</v>
      </c>
      <c r="C1684" t="s">
        <v>3285</v>
      </c>
      <c r="D1684" s="46">
        <v>118771.26</v>
      </c>
      <c r="E1684" s="46">
        <v>0</v>
      </c>
    </row>
    <row r="1685" spans="1:5">
      <c r="A1685" t="s">
        <v>3286</v>
      </c>
      <c r="B1685">
        <v>3</v>
      </c>
      <c r="C1685" t="s">
        <v>3285</v>
      </c>
      <c r="D1685" s="46">
        <v>3592.4</v>
      </c>
      <c r="E1685" s="46">
        <v>0</v>
      </c>
    </row>
    <row r="1686" spans="1:5">
      <c r="A1686" t="s">
        <v>3287</v>
      </c>
      <c r="B1686">
        <v>4</v>
      </c>
      <c r="C1686" t="s">
        <v>3285</v>
      </c>
      <c r="D1686" s="46">
        <v>3592.4</v>
      </c>
      <c r="E1686" s="46">
        <v>0</v>
      </c>
    </row>
    <row r="1687" spans="1:5">
      <c r="A1687" t="s">
        <v>3288</v>
      </c>
      <c r="B1687">
        <v>3</v>
      </c>
      <c r="C1687" t="s">
        <v>3289</v>
      </c>
      <c r="D1687" s="46">
        <v>4670.76</v>
      </c>
      <c r="E1687" s="46">
        <v>0</v>
      </c>
    </row>
    <row r="1688" spans="1:5">
      <c r="A1688" t="s">
        <v>3290</v>
      </c>
      <c r="B1688">
        <v>4</v>
      </c>
      <c r="C1688" t="s">
        <v>3291</v>
      </c>
      <c r="D1688" s="46">
        <v>4670.76</v>
      </c>
      <c r="E1688" s="46">
        <v>0</v>
      </c>
    </row>
    <row r="1689" spans="1:5">
      <c r="A1689" t="s">
        <v>3292</v>
      </c>
      <c r="B1689">
        <v>3</v>
      </c>
      <c r="C1689" t="s">
        <v>3293</v>
      </c>
      <c r="D1689" s="46">
        <v>1107.42</v>
      </c>
      <c r="E1689" s="46">
        <v>0</v>
      </c>
    </row>
    <row r="1690" spans="1:5">
      <c r="A1690" t="s">
        <v>3294</v>
      </c>
      <c r="B1690">
        <v>4</v>
      </c>
      <c r="C1690" t="s">
        <v>3295</v>
      </c>
      <c r="D1690" s="46">
        <v>1107.42</v>
      </c>
      <c r="E1690" s="46">
        <v>0</v>
      </c>
    </row>
    <row r="1691" spans="1:5">
      <c r="A1691" t="s">
        <v>3296</v>
      </c>
      <c r="B1691">
        <v>3</v>
      </c>
      <c r="C1691" t="s">
        <v>3297</v>
      </c>
      <c r="D1691" s="46">
        <v>9365.18</v>
      </c>
      <c r="E1691" s="46">
        <v>0</v>
      </c>
    </row>
    <row r="1692" spans="1:5">
      <c r="A1692" t="s">
        <v>3298</v>
      </c>
      <c r="B1692">
        <v>4</v>
      </c>
      <c r="C1692" t="s">
        <v>3299</v>
      </c>
      <c r="D1692" s="46">
        <v>9365.18</v>
      </c>
      <c r="E1692" s="46">
        <v>0</v>
      </c>
    </row>
    <row r="1693" spans="1:5">
      <c r="A1693" t="s">
        <v>3300</v>
      </c>
      <c r="B1693">
        <v>3</v>
      </c>
      <c r="C1693" t="s">
        <v>3301</v>
      </c>
      <c r="D1693" s="46">
        <v>892.78</v>
      </c>
      <c r="E1693" s="46">
        <v>0</v>
      </c>
    </row>
    <row r="1694" spans="1:5">
      <c r="A1694" t="s">
        <v>3302</v>
      </c>
      <c r="B1694">
        <v>4</v>
      </c>
      <c r="C1694" t="s">
        <v>3301</v>
      </c>
      <c r="D1694" s="46">
        <v>892.78</v>
      </c>
      <c r="E1694" s="46">
        <v>0</v>
      </c>
    </row>
    <row r="1695" spans="1:5">
      <c r="A1695" t="s">
        <v>3303</v>
      </c>
      <c r="B1695">
        <v>3</v>
      </c>
      <c r="C1695" t="s">
        <v>3304</v>
      </c>
      <c r="D1695" s="46">
        <v>29.52</v>
      </c>
      <c r="E1695" s="46">
        <v>0</v>
      </c>
    </row>
    <row r="1696" spans="1:5">
      <c r="A1696" t="s">
        <v>3305</v>
      </c>
      <c r="B1696">
        <v>4</v>
      </c>
      <c r="C1696" t="s">
        <v>3304</v>
      </c>
      <c r="D1696" s="46">
        <v>29.52</v>
      </c>
      <c r="E1696" s="46">
        <v>0</v>
      </c>
    </row>
    <row r="1697" spans="1:5">
      <c r="A1697" t="s">
        <v>3306</v>
      </c>
      <c r="B1697">
        <v>3</v>
      </c>
      <c r="C1697" t="s">
        <v>3307</v>
      </c>
      <c r="D1697" s="46">
        <v>155.4</v>
      </c>
      <c r="E1697" s="46">
        <v>0</v>
      </c>
    </row>
    <row r="1698" spans="1:5">
      <c r="A1698" t="s">
        <v>3308</v>
      </c>
      <c r="B1698">
        <v>4</v>
      </c>
      <c r="C1698" t="s">
        <v>3309</v>
      </c>
      <c r="D1698" s="46">
        <v>155.4</v>
      </c>
      <c r="E1698" s="46">
        <v>0</v>
      </c>
    </row>
    <row r="1699" spans="1:5">
      <c r="A1699" t="s">
        <v>3310</v>
      </c>
      <c r="B1699">
        <v>3</v>
      </c>
      <c r="C1699" t="s">
        <v>3311</v>
      </c>
      <c r="D1699" s="46">
        <v>98957.8</v>
      </c>
      <c r="E1699" s="46">
        <v>0</v>
      </c>
    </row>
    <row r="1700" spans="1:5">
      <c r="A1700" t="s">
        <v>3312</v>
      </c>
      <c r="B1700">
        <v>4</v>
      </c>
      <c r="C1700" t="s">
        <v>3313</v>
      </c>
      <c r="D1700" s="46">
        <v>98957.8</v>
      </c>
      <c r="E1700" s="46">
        <v>0</v>
      </c>
    </row>
    <row r="1701" spans="1:5">
      <c r="A1701" t="s">
        <v>3314</v>
      </c>
      <c r="B1701">
        <v>2</v>
      </c>
      <c r="C1701" t="s">
        <v>3315</v>
      </c>
      <c r="D1701" s="46">
        <v>84812.01</v>
      </c>
      <c r="E1701" s="46">
        <v>0</v>
      </c>
    </row>
    <row r="1702" spans="1:5">
      <c r="A1702" t="s">
        <v>3316</v>
      </c>
      <c r="B1702">
        <v>3</v>
      </c>
      <c r="C1702" t="s">
        <v>3317</v>
      </c>
      <c r="D1702" s="46">
        <v>84812.01</v>
      </c>
      <c r="E1702" s="46">
        <v>0</v>
      </c>
    </row>
    <row r="1703" spans="1:5">
      <c r="A1703" t="s">
        <v>3318</v>
      </c>
      <c r="B1703">
        <v>4</v>
      </c>
      <c r="C1703" t="s">
        <v>3319</v>
      </c>
      <c r="D1703" s="46">
        <v>84812.01</v>
      </c>
      <c r="E1703" s="46">
        <v>0</v>
      </c>
    </row>
    <row r="1704" spans="1:5">
      <c r="A1704" t="s">
        <v>3320</v>
      </c>
      <c r="B1704">
        <v>2</v>
      </c>
      <c r="C1704" t="s">
        <v>3321</v>
      </c>
      <c r="D1704" s="46">
        <v>2099034.23</v>
      </c>
      <c r="E1704" s="46">
        <v>0</v>
      </c>
    </row>
    <row r="1705" spans="1:5">
      <c r="A1705" t="s">
        <v>3322</v>
      </c>
      <c r="B1705">
        <v>3</v>
      </c>
      <c r="C1705" t="s">
        <v>3321</v>
      </c>
      <c r="D1705" s="46">
        <v>461636.42</v>
      </c>
      <c r="E1705" s="46">
        <v>0</v>
      </c>
    </row>
    <row r="1706" spans="1:5">
      <c r="A1706" t="s">
        <v>3323</v>
      </c>
      <c r="B1706">
        <v>4</v>
      </c>
      <c r="C1706" t="s">
        <v>3321</v>
      </c>
      <c r="D1706" s="46">
        <v>461636.42</v>
      </c>
      <c r="E1706" s="46">
        <v>0</v>
      </c>
    </row>
    <row r="1707" spans="1:5">
      <c r="A1707" t="s">
        <v>3324</v>
      </c>
      <c r="B1707">
        <v>3</v>
      </c>
      <c r="C1707" t="s">
        <v>3325</v>
      </c>
      <c r="D1707" s="46">
        <v>69780.87</v>
      </c>
      <c r="E1707" s="46">
        <v>0</v>
      </c>
    </row>
    <row r="1708" spans="1:5">
      <c r="A1708" t="s">
        <v>3326</v>
      </c>
      <c r="B1708">
        <v>4</v>
      </c>
      <c r="C1708" t="s">
        <v>3327</v>
      </c>
      <c r="D1708" s="46">
        <v>69780.87</v>
      </c>
      <c r="E1708" s="46">
        <v>0</v>
      </c>
    </row>
    <row r="1709" spans="1:5">
      <c r="A1709" t="s">
        <v>3328</v>
      </c>
      <c r="B1709">
        <v>3</v>
      </c>
      <c r="C1709" t="s">
        <v>3329</v>
      </c>
      <c r="D1709" s="46">
        <v>462100.96</v>
      </c>
      <c r="E1709" s="46">
        <v>0</v>
      </c>
    </row>
    <row r="1710" spans="1:5">
      <c r="A1710" t="s">
        <v>3330</v>
      </c>
      <c r="B1710">
        <v>4</v>
      </c>
      <c r="C1710" t="s">
        <v>3331</v>
      </c>
      <c r="D1710" s="46">
        <v>462100.96</v>
      </c>
      <c r="E1710" s="46">
        <v>0</v>
      </c>
    </row>
    <row r="1711" spans="1:5">
      <c r="A1711" t="s">
        <v>3332</v>
      </c>
      <c r="B1711">
        <v>3</v>
      </c>
      <c r="C1711" t="s">
        <v>3333</v>
      </c>
      <c r="D1711" s="46">
        <v>211712.9</v>
      </c>
      <c r="E1711" s="46">
        <v>0</v>
      </c>
    </row>
    <row r="1712" spans="1:5">
      <c r="A1712" t="s">
        <v>3334</v>
      </c>
      <c r="B1712">
        <v>4</v>
      </c>
      <c r="C1712" t="s">
        <v>3335</v>
      </c>
      <c r="D1712" s="46">
        <v>211712.9</v>
      </c>
      <c r="E1712" s="46">
        <v>0</v>
      </c>
    </row>
    <row r="1713" spans="1:5">
      <c r="A1713" t="s">
        <v>3336</v>
      </c>
      <c r="B1713">
        <v>3</v>
      </c>
      <c r="C1713" t="s">
        <v>3337</v>
      </c>
      <c r="D1713" s="46">
        <v>1511.28</v>
      </c>
      <c r="E1713" s="46">
        <v>0</v>
      </c>
    </row>
    <row r="1714" spans="1:5">
      <c r="A1714" t="s">
        <v>3338</v>
      </c>
      <c r="B1714">
        <v>4</v>
      </c>
      <c r="C1714" t="s">
        <v>3339</v>
      </c>
      <c r="D1714" s="46">
        <v>1511.28</v>
      </c>
      <c r="E1714" s="46">
        <v>0</v>
      </c>
    </row>
    <row r="1715" spans="1:5">
      <c r="A1715" t="s">
        <v>3340</v>
      </c>
      <c r="B1715">
        <v>3</v>
      </c>
      <c r="C1715" t="s">
        <v>3341</v>
      </c>
      <c r="D1715" s="46">
        <v>130347.13</v>
      </c>
      <c r="E1715" s="46">
        <v>0</v>
      </c>
    </row>
    <row r="1716" spans="1:5">
      <c r="A1716" t="s">
        <v>3342</v>
      </c>
      <c r="B1716">
        <v>4</v>
      </c>
      <c r="C1716" t="s">
        <v>3343</v>
      </c>
      <c r="D1716" s="46">
        <v>130347.13</v>
      </c>
      <c r="E1716" s="46">
        <v>0</v>
      </c>
    </row>
    <row r="1717" spans="1:5">
      <c r="A1717" t="s">
        <v>3344</v>
      </c>
      <c r="B1717">
        <v>3</v>
      </c>
      <c r="C1717" t="s">
        <v>3345</v>
      </c>
      <c r="D1717" s="46">
        <v>761944.67</v>
      </c>
      <c r="E1717" s="46">
        <v>0</v>
      </c>
    </row>
    <row r="1718" spans="1:5">
      <c r="A1718" t="s">
        <v>3346</v>
      </c>
      <c r="B1718">
        <v>4</v>
      </c>
      <c r="C1718" t="s">
        <v>3347</v>
      </c>
      <c r="D1718" s="46">
        <v>761944.67</v>
      </c>
      <c r="E1718" s="46">
        <v>0</v>
      </c>
    </row>
    <row r="1719" spans="1:5">
      <c r="A1719" s="44" t="s">
        <v>3348</v>
      </c>
      <c r="B1719" s="44">
        <v>1</v>
      </c>
      <c r="C1719" s="44" t="s">
        <v>3349</v>
      </c>
      <c r="D1719" s="45">
        <v>1546365.81</v>
      </c>
      <c r="E1719" s="45">
        <v>0</v>
      </c>
    </row>
    <row r="1720" spans="1:5">
      <c r="A1720" t="s">
        <v>3350</v>
      </c>
      <c r="B1720">
        <v>2</v>
      </c>
      <c r="C1720" t="s">
        <v>3351</v>
      </c>
      <c r="D1720" s="46">
        <v>121105.41</v>
      </c>
      <c r="E1720" s="46">
        <v>0</v>
      </c>
    </row>
    <row r="1721" spans="1:5">
      <c r="A1721" t="s">
        <v>3352</v>
      </c>
      <c r="B1721">
        <v>3</v>
      </c>
      <c r="C1721" t="s">
        <v>3353</v>
      </c>
      <c r="D1721" s="46">
        <v>121105.41</v>
      </c>
      <c r="E1721" s="46">
        <v>0</v>
      </c>
    </row>
    <row r="1722" spans="1:5">
      <c r="A1722" t="s">
        <v>3354</v>
      </c>
      <c r="B1722">
        <v>4</v>
      </c>
      <c r="C1722" t="s">
        <v>3355</v>
      </c>
      <c r="D1722" s="46">
        <v>121105.41</v>
      </c>
      <c r="E1722" s="46">
        <v>0</v>
      </c>
    </row>
    <row r="1723" spans="1:5">
      <c r="A1723" t="s">
        <v>3356</v>
      </c>
      <c r="B1723">
        <v>2</v>
      </c>
      <c r="C1723" t="s">
        <v>3357</v>
      </c>
      <c r="D1723" s="46">
        <v>1425260.4</v>
      </c>
      <c r="E1723" s="46">
        <v>0</v>
      </c>
    </row>
    <row r="1724" spans="1:5">
      <c r="A1724" t="s">
        <v>3358</v>
      </c>
      <c r="B1724">
        <v>3</v>
      </c>
      <c r="C1724" t="s">
        <v>3359</v>
      </c>
      <c r="D1724" s="46">
        <v>325910.40000000002</v>
      </c>
      <c r="E1724" s="46">
        <v>0</v>
      </c>
    </row>
    <row r="1725" spans="1:5">
      <c r="A1725" t="s">
        <v>3360</v>
      </c>
      <c r="B1725">
        <v>4</v>
      </c>
      <c r="C1725" t="s">
        <v>3359</v>
      </c>
      <c r="D1725" s="46">
        <v>325910.40000000002</v>
      </c>
      <c r="E1725" s="46">
        <v>0</v>
      </c>
    </row>
    <row r="1726" spans="1:5">
      <c r="A1726" t="s">
        <v>3361</v>
      </c>
      <c r="B1726">
        <v>3</v>
      </c>
      <c r="C1726" t="s">
        <v>3362</v>
      </c>
      <c r="D1726" s="46">
        <v>1041600</v>
      </c>
      <c r="E1726" s="46">
        <v>0</v>
      </c>
    </row>
    <row r="1727" spans="1:5">
      <c r="A1727" t="s">
        <v>3363</v>
      </c>
      <c r="B1727">
        <v>4</v>
      </c>
      <c r="C1727" t="s">
        <v>3364</v>
      </c>
      <c r="D1727" s="46">
        <v>1041600</v>
      </c>
      <c r="E1727" s="46">
        <v>0</v>
      </c>
    </row>
    <row r="1728" spans="1:5">
      <c r="A1728" t="s">
        <v>3365</v>
      </c>
      <c r="B1728">
        <v>3</v>
      </c>
      <c r="C1728" t="s">
        <v>3366</v>
      </c>
      <c r="D1728" s="46">
        <v>8700</v>
      </c>
      <c r="E1728" s="46">
        <v>0</v>
      </c>
    </row>
    <row r="1729" spans="1:5">
      <c r="A1729" t="s">
        <v>3367</v>
      </c>
      <c r="B1729">
        <v>4</v>
      </c>
      <c r="C1729" t="s">
        <v>3368</v>
      </c>
      <c r="D1729" s="46">
        <v>8700</v>
      </c>
      <c r="E1729" s="46">
        <v>0</v>
      </c>
    </row>
    <row r="1730" spans="1:5">
      <c r="A1730" t="s">
        <v>3369</v>
      </c>
      <c r="B1730">
        <v>3</v>
      </c>
      <c r="C1730" t="s">
        <v>3370</v>
      </c>
      <c r="D1730" s="46">
        <v>48250</v>
      </c>
      <c r="E1730" s="46">
        <v>0</v>
      </c>
    </row>
    <row r="1731" spans="1:5">
      <c r="A1731" t="s">
        <v>3371</v>
      </c>
      <c r="B1731">
        <v>4</v>
      </c>
      <c r="C1731" t="s">
        <v>3372</v>
      </c>
      <c r="D1731" s="46">
        <v>48250</v>
      </c>
      <c r="E1731" s="46">
        <v>0</v>
      </c>
    </row>
    <row r="1732" spans="1:5">
      <c r="A1732" t="s">
        <v>3373</v>
      </c>
      <c r="B1732">
        <v>3</v>
      </c>
      <c r="C1732" t="s">
        <v>3374</v>
      </c>
      <c r="D1732" s="46">
        <v>800</v>
      </c>
      <c r="E1732" s="46">
        <v>0</v>
      </c>
    </row>
    <row r="1733" spans="1:5">
      <c r="A1733" t="s">
        <v>3375</v>
      </c>
      <c r="B1733">
        <v>4</v>
      </c>
      <c r="C1733" t="s">
        <v>3376</v>
      </c>
      <c r="D1733" s="46">
        <v>800</v>
      </c>
      <c r="E1733" s="46">
        <v>0</v>
      </c>
    </row>
    <row r="1734" spans="1:5">
      <c r="A1734" s="44" t="s">
        <v>3377</v>
      </c>
      <c r="B1734" s="44">
        <v>1</v>
      </c>
      <c r="C1734" s="44" t="s">
        <v>3378</v>
      </c>
      <c r="D1734" s="45">
        <v>26737.46</v>
      </c>
      <c r="E1734" s="45">
        <v>0</v>
      </c>
    </row>
    <row r="1735" spans="1:5">
      <c r="A1735" t="s">
        <v>3379</v>
      </c>
      <c r="B1735">
        <v>2</v>
      </c>
      <c r="C1735" t="s">
        <v>3380</v>
      </c>
      <c r="D1735" s="46">
        <v>26737.46</v>
      </c>
      <c r="E1735" s="46">
        <v>0</v>
      </c>
    </row>
    <row r="1736" spans="1:5">
      <c r="A1736" t="s">
        <v>3381</v>
      </c>
      <c r="B1736">
        <v>3</v>
      </c>
      <c r="C1736" t="s">
        <v>3380</v>
      </c>
      <c r="D1736" s="46">
        <v>26737.46</v>
      </c>
      <c r="E1736" s="46">
        <v>0</v>
      </c>
    </row>
    <row r="1737" spans="1:5">
      <c r="A1737" t="s">
        <v>3382</v>
      </c>
      <c r="B1737">
        <v>4</v>
      </c>
      <c r="C1737" t="s">
        <v>3380</v>
      </c>
      <c r="D1737" s="46">
        <v>26737.46</v>
      </c>
      <c r="E1737" s="46">
        <v>0</v>
      </c>
    </row>
    <row r="1738" spans="1:5">
      <c r="A1738" s="44" t="s">
        <v>3383</v>
      </c>
      <c r="B1738" s="44">
        <v>1</v>
      </c>
      <c r="C1738" s="44" t="s">
        <v>3384</v>
      </c>
      <c r="D1738" s="45">
        <v>0</v>
      </c>
      <c r="E1738" s="45">
        <v>292120.58</v>
      </c>
    </row>
    <row r="1739" spans="1:5">
      <c r="A1739" t="s">
        <v>3385</v>
      </c>
      <c r="B1739">
        <v>2</v>
      </c>
      <c r="C1739" t="s">
        <v>3386</v>
      </c>
      <c r="D1739" s="46">
        <v>0</v>
      </c>
      <c r="E1739" s="46">
        <v>178073.51</v>
      </c>
    </row>
    <row r="1740" spans="1:5">
      <c r="A1740" t="s">
        <v>3387</v>
      </c>
      <c r="B1740">
        <v>3</v>
      </c>
      <c r="C1740" t="s">
        <v>3388</v>
      </c>
      <c r="D1740" s="46">
        <v>0</v>
      </c>
      <c r="E1740" s="46">
        <v>178073.51</v>
      </c>
    </row>
    <row r="1741" spans="1:5">
      <c r="A1741" t="s">
        <v>3389</v>
      </c>
      <c r="B1741">
        <v>4</v>
      </c>
      <c r="C1741" t="s">
        <v>3388</v>
      </c>
      <c r="D1741" s="46">
        <v>0</v>
      </c>
      <c r="E1741" s="46">
        <v>178073.51</v>
      </c>
    </row>
    <row r="1742" spans="1:5">
      <c r="A1742" t="s">
        <v>3390</v>
      </c>
      <c r="B1742">
        <v>2</v>
      </c>
      <c r="C1742" t="s">
        <v>3391</v>
      </c>
      <c r="D1742" s="46">
        <v>0</v>
      </c>
      <c r="E1742" s="46">
        <v>8508.0400000000009</v>
      </c>
    </row>
    <row r="1743" spans="1:5">
      <c r="A1743" t="s">
        <v>3392</v>
      </c>
      <c r="B1743">
        <v>3</v>
      </c>
      <c r="C1743" t="s">
        <v>3393</v>
      </c>
      <c r="D1743" s="46">
        <v>0</v>
      </c>
      <c r="E1743" s="46">
        <v>5107.8999999999996</v>
      </c>
    </row>
    <row r="1744" spans="1:5">
      <c r="A1744" t="s">
        <v>3394</v>
      </c>
      <c r="B1744">
        <v>4</v>
      </c>
      <c r="C1744" t="s">
        <v>3395</v>
      </c>
      <c r="D1744" s="46">
        <v>0</v>
      </c>
      <c r="E1744" s="46">
        <v>5107.8999999999996</v>
      </c>
    </row>
    <row r="1745" spans="1:5">
      <c r="A1745" t="s">
        <v>3396</v>
      </c>
      <c r="B1745">
        <v>3</v>
      </c>
      <c r="C1745" t="s">
        <v>3397</v>
      </c>
      <c r="D1745" s="46">
        <v>0</v>
      </c>
      <c r="E1745" s="46">
        <v>3400.14</v>
      </c>
    </row>
    <row r="1746" spans="1:5">
      <c r="A1746" t="s">
        <v>3398</v>
      </c>
      <c r="B1746">
        <v>4</v>
      </c>
      <c r="C1746" t="s">
        <v>3397</v>
      </c>
      <c r="D1746" s="46">
        <v>0</v>
      </c>
      <c r="E1746" s="46">
        <v>3400.14</v>
      </c>
    </row>
    <row r="1747" spans="1:5">
      <c r="A1747" t="s">
        <v>3399</v>
      </c>
      <c r="B1747">
        <v>2</v>
      </c>
      <c r="C1747" t="s">
        <v>3400</v>
      </c>
      <c r="D1747" s="46">
        <v>0</v>
      </c>
      <c r="E1747" s="46">
        <v>41358.5</v>
      </c>
    </row>
    <row r="1748" spans="1:5">
      <c r="A1748" t="s">
        <v>3401</v>
      </c>
      <c r="B1748">
        <v>3</v>
      </c>
      <c r="C1748" t="s">
        <v>3402</v>
      </c>
      <c r="D1748" s="46">
        <v>0</v>
      </c>
      <c r="E1748" s="46">
        <v>41358.5</v>
      </c>
    </row>
    <row r="1749" spans="1:5">
      <c r="A1749" t="s">
        <v>3403</v>
      </c>
      <c r="B1749">
        <v>4</v>
      </c>
      <c r="C1749" t="s">
        <v>3402</v>
      </c>
      <c r="D1749" s="46">
        <v>0</v>
      </c>
      <c r="E1749" s="46">
        <v>41358.5</v>
      </c>
    </row>
    <row r="1750" spans="1:5">
      <c r="A1750" t="s">
        <v>3404</v>
      </c>
      <c r="B1750">
        <v>2</v>
      </c>
      <c r="C1750" t="s">
        <v>3405</v>
      </c>
      <c r="D1750" s="46">
        <v>0</v>
      </c>
      <c r="E1750" s="46">
        <v>54885.53</v>
      </c>
    </row>
    <row r="1751" spans="1:5">
      <c r="A1751" t="s">
        <v>3406</v>
      </c>
      <c r="B1751">
        <v>3</v>
      </c>
      <c r="C1751" t="s">
        <v>3407</v>
      </c>
      <c r="D1751" s="46">
        <v>0</v>
      </c>
      <c r="E1751" s="46">
        <v>49791.67</v>
      </c>
    </row>
    <row r="1752" spans="1:5">
      <c r="A1752" t="s">
        <v>3408</v>
      </c>
      <c r="B1752">
        <v>4</v>
      </c>
      <c r="C1752" t="s">
        <v>3407</v>
      </c>
      <c r="D1752" s="46">
        <v>0</v>
      </c>
      <c r="E1752" s="46">
        <v>49791.67</v>
      </c>
    </row>
    <row r="1753" spans="1:5">
      <c r="A1753" t="s">
        <v>3409</v>
      </c>
      <c r="B1753">
        <v>3</v>
      </c>
      <c r="C1753" t="s">
        <v>3410</v>
      </c>
      <c r="D1753" s="46">
        <v>0</v>
      </c>
      <c r="E1753" s="46">
        <v>420.12</v>
      </c>
    </row>
    <row r="1754" spans="1:5">
      <c r="A1754" t="s">
        <v>3411</v>
      </c>
      <c r="B1754">
        <v>4</v>
      </c>
      <c r="C1754" t="s">
        <v>3410</v>
      </c>
      <c r="D1754" s="46">
        <v>0</v>
      </c>
      <c r="E1754" s="46">
        <v>420.12</v>
      </c>
    </row>
    <row r="1755" spans="1:5">
      <c r="A1755" t="s">
        <v>3412</v>
      </c>
      <c r="B1755">
        <v>3</v>
      </c>
      <c r="C1755" t="s">
        <v>3413</v>
      </c>
      <c r="D1755" s="46">
        <v>0</v>
      </c>
      <c r="E1755" s="46">
        <v>1659</v>
      </c>
    </row>
    <row r="1756" spans="1:5">
      <c r="A1756" t="s">
        <v>3414</v>
      </c>
      <c r="B1756">
        <v>4</v>
      </c>
      <c r="C1756" t="s">
        <v>3413</v>
      </c>
      <c r="D1756" s="46">
        <v>0</v>
      </c>
      <c r="E1756" s="46">
        <v>1659</v>
      </c>
    </row>
    <row r="1757" spans="1:5">
      <c r="A1757" t="s">
        <v>3415</v>
      </c>
      <c r="B1757">
        <v>3</v>
      </c>
      <c r="C1757" t="s">
        <v>3416</v>
      </c>
      <c r="D1757" s="46">
        <v>0</v>
      </c>
      <c r="E1757" s="46">
        <v>371.88</v>
      </c>
    </row>
    <row r="1758" spans="1:5">
      <c r="A1758" t="s">
        <v>3417</v>
      </c>
      <c r="B1758">
        <v>4</v>
      </c>
      <c r="C1758" t="s">
        <v>3416</v>
      </c>
      <c r="D1758" s="46">
        <v>0</v>
      </c>
      <c r="E1758" s="46">
        <v>371.88</v>
      </c>
    </row>
    <row r="1759" spans="1:5">
      <c r="A1759" t="s">
        <v>3418</v>
      </c>
      <c r="B1759">
        <v>3</v>
      </c>
      <c r="C1759" t="s">
        <v>3419</v>
      </c>
      <c r="D1759" s="46">
        <v>0</v>
      </c>
      <c r="E1759" s="46">
        <v>2642.86</v>
      </c>
    </row>
    <row r="1760" spans="1:5">
      <c r="A1760" t="s">
        <v>3420</v>
      </c>
      <c r="B1760">
        <v>4</v>
      </c>
      <c r="C1760" t="s">
        <v>3419</v>
      </c>
      <c r="D1760" s="46">
        <v>0</v>
      </c>
      <c r="E1760" s="46">
        <v>2642.86</v>
      </c>
    </row>
    <row r="1761" spans="1:5">
      <c r="A1761" t="s">
        <v>3421</v>
      </c>
      <c r="B1761">
        <v>2</v>
      </c>
      <c r="C1761" t="s">
        <v>3422</v>
      </c>
      <c r="D1761" s="46">
        <v>0</v>
      </c>
      <c r="E1761" s="46">
        <v>9295</v>
      </c>
    </row>
    <row r="1762" spans="1:5">
      <c r="A1762" t="s">
        <v>3423</v>
      </c>
      <c r="B1762">
        <v>3</v>
      </c>
      <c r="C1762" t="s">
        <v>3424</v>
      </c>
      <c r="D1762" s="46">
        <v>0</v>
      </c>
      <c r="E1762" s="46">
        <v>7215</v>
      </c>
    </row>
    <row r="1763" spans="1:5">
      <c r="A1763" t="s">
        <v>3425</v>
      </c>
      <c r="B1763">
        <v>4</v>
      </c>
      <c r="C1763" t="s">
        <v>3426</v>
      </c>
      <c r="D1763" s="46">
        <v>0</v>
      </c>
      <c r="E1763" s="46">
        <v>7215</v>
      </c>
    </row>
    <row r="1764" spans="1:5">
      <c r="A1764" t="s">
        <v>3427</v>
      </c>
      <c r="B1764">
        <v>3</v>
      </c>
      <c r="C1764" t="s">
        <v>3428</v>
      </c>
      <c r="D1764" s="46">
        <v>0</v>
      </c>
      <c r="E1764" s="46">
        <v>2080</v>
      </c>
    </row>
    <row r="1765" spans="1:5">
      <c r="A1765" t="s">
        <v>3429</v>
      </c>
      <c r="B1765">
        <v>4</v>
      </c>
      <c r="C1765" t="s">
        <v>3428</v>
      </c>
      <c r="D1765" s="46">
        <v>0</v>
      </c>
      <c r="E1765" s="46">
        <v>80</v>
      </c>
    </row>
    <row r="1766" spans="1:5">
      <c r="A1766" t="s">
        <v>3430</v>
      </c>
      <c r="B1766">
        <v>4</v>
      </c>
      <c r="C1766" t="s">
        <v>3431</v>
      </c>
      <c r="D1766" s="46">
        <v>0</v>
      </c>
      <c r="E1766" s="46">
        <v>2000</v>
      </c>
    </row>
    <row r="1767" spans="1:5">
      <c r="A1767" s="44" t="s">
        <v>3432</v>
      </c>
      <c r="B1767" s="44">
        <v>1</v>
      </c>
      <c r="C1767" s="44" t="s">
        <v>3433</v>
      </c>
      <c r="D1767" s="45">
        <v>0</v>
      </c>
      <c r="E1767" s="45">
        <v>4161192.1</v>
      </c>
    </row>
    <row r="1768" spans="1:5">
      <c r="A1768" t="s">
        <v>3434</v>
      </c>
      <c r="B1768">
        <v>2</v>
      </c>
      <c r="C1768" t="s">
        <v>3435</v>
      </c>
      <c r="D1768" s="46">
        <v>0</v>
      </c>
      <c r="E1768" s="46">
        <v>2339942.5299999998</v>
      </c>
    </row>
    <row r="1769" spans="1:5">
      <c r="A1769" t="s">
        <v>3436</v>
      </c>
      <c r="B1769">
        <v>3</v>
      </c>
      <c r="C1769" t="s">
        <v>3437</v>
      </c>
      <c r="D1769" s="46">
        <v>0</v>
      </c>
      <c r="E1769" s="46">
        <v>2338752.5299999998</v>
      </c>
    </row>
    <row r="1770" spans="1:5">
      <c r="A1770" t="s">
        <v>3438</v>
      </c>
      <c r="B1770">
        <v>4</v>
      </c>
      <c r="C1770" t="s">
        <v>3437</v>
      </c>
      <c r="D1770" s="46">
        <v>0</v>
      </c>
      <c r="E1770" s="46">
        <v>2338752.5299999998</v>
      </c>
    </row>
    <row r="1771" spans="1:5">
      <c r="A1771" t="s">
        <v>3439</v>
      </c>
      <c r="B1771">
        <v>3</v>
      </c>
      <c r="C1771" t="s">
        <v>3440</v>
      </c>
      <c r="D1771" s="46">
        <v>0</v>
      </c>
      <c r="E1771" s="46">
        <v>1190</v>
      </c>
    </row>
    <row r="1772" spans="1:5">
      <c r="A1772" t="s">
        <v>3441</v>
      </c>
      <c r="B1772">
        <v>4</v>
      </c>
      <c r="C1772" t="s">
        <v>3440</v>
      </c>
      <c r="D1772" s="46">
        <v>0</v>
      </c>
      <c r="E1772" s="46">
        <v>1190</v>
      </c>
    </row>
    <row r="1773" spans="1:5">
      <c r="A1773" t="s">
        <v>3442</v>
      </c>
      <c r="B1773">
        <v>2</v>
      </c>
      <c r="C1773" t="s">
        <v>3443</v>
      </c>
      <c r="D1773" s="46">
        <v>0</v>
      </c>
      <c r="E1773" s="46">
        <v>64503.22</v>
      </c>
    </row>
    <row r="1774" spans="1:5">
      <c r="A1774" t="s">
        <v>3444</v>
      </c>
      <c r="B1774">
        <v>3</v>
      </c>
      <c r="C1774" t="s">
        <v>3445</v>
      </c>
      <c r="D1774" s="46">
        <v>0</v>
      </c>
      <c r="E1774" s="46">
        <v>64503.22</v>
      </c>
    </row>
    <row r="1775" spans="1:5">
      <c r="A1775" t="s">
        <v>3446</v>
      </c>
      <c r="B1775">
        <v>4</v>
      </c>
      <c r="C1775" t="s">
        <v>3445</v>
      </c>
      <c r="D1775" s="46">
        <v>0</v>
      </c>
      <c r="E1775" s="46">
        <v>64503.22</v>
      </c>
    </row>
    <row r="1776" spans="1:5">
      <c r="A1776" t="s">
        <v>3447</v>
      </c>
      <c r="B1776">
        <v>2</v>
      </c>
      <c r="C1776" t="s">
        <v>3448</v>
      </c>
      <c r="D1776" s="46">
        <v>0</v>
      </c>
      <c r="E1776" s="46">
        <v>1024247.55</v>
      </c>
    </row>
    <row r="1777" spans="1:5">
      <c r="A1777" t="s">
        <v>3449</v>
      </c>
      <c r="B1777">
        <v>3</v>
      </c>
      <c r="C1777" t="s">
        <v>3450</v>
      </c>
      <c r="D1777" s="46">
        <v>0</v>
      </c>
      <c r="E1777" s="46">
        <v>113779.53</v>
      </c>
    </row>
    <row r="1778" spans="1:5">
      <c r="A1778" t="s">
        <v>3451</v>
      </c>
      <c r="B1778">
        <v>4</v>
      </c>
      <c r="C1778" t="s">
        <v>3452</v>
      </c>
      <c r="D1778" s="46">
        <v>0</v>
      </c>
      <c r="E1778" s="46">
        <v>12760</v>
      </c>
    </row>
    <row r="1779" spans="1:5">
      <c r="A1779" t="s">
        <v>3453</v>
      </c>
      <c r="B1779">
        <v>4</v>
      </c>
      <c r="C1779" t="s">
        <v>3454</v>
      </c>
      <c r="D1779" s="46">
        <v>0</v>
      </c>
      <c r="E1779" s="46">
        <v>63466.53</v>
      </c>
    </row>
    <row r="1780" spans="1:5">
      <c r="A1780" t="s">
        <v>3455</v>
      </c>
      <c r="B1780">
        <v>4</v>
      </c>
      <c r="C1780" t="s">
        <v>3456</v>
      </c>
      <c r="D1780" s="46">
        <v>0</v>
      </c>
      <c r="E1780" s="46">
        <v>29388</v>
      </c>
    </row>
    <row r="1781" spans="1:5">
      <c r="A1781" t="s">
        <v>3457</v>
      </c>
      <c r="B1781">
        <v>4</v>
      </c>
      <c r="C1781" t="s">
        <v>3458</v>
      </c>
      <c r="D1781" s="46">
        <v>0</v>
      </c>
      <c r="E1781" s="46">
        <v>630</v>
      </c>
    </row>
    <row r="1782" spans="1:5">
      <c r="A1782" t="s">
        <v>3459</v>
      </c>
      <c r="B1782">
        <v>4</v>
      </c>
      <c r="C1782" t="s">
        <v>3460</v>
      </c>
      <c r="D1782" s="46">
        <v>0</v>
      </c>
      <c r="E1782" s="46">
        <v>7535</v>
      </c>
    </row>
    <row r="1783" spans="1:5">
      <c r="A1783" t="s">
        <v>3461</v>
      </c>
      <c r="B1783">
        <v>3</v>
      </c>
      <c r="C1783" t="s">
        <v>3462</v>
      </c>
      <c r="D1783" s="46">
        <v>0</v>
      </c>
      <c r="E1783" s="46">
        <v>234200.2</v>
      </c>
    </row>
    <row r="1784" spans="1:5">
      <c r="A1784" t="s">
        <v>3463</v>
      </c>
      <c r="B1784">
        <v>4</v>
      </c>
      <c r="C1784" t="s">
        <v>3462</v>
      </c>
      <c r="D1784" s="46">
        <v>0</v>
      </c>
      <c r="E1784" s="46">
        <v>234200.2</v>
      </c>
    </row>
    <row r="1785" spans="1:5">
      <c r="A1785" t="s">
        <v>3464</v>
      </c>
      <c r="B1785">
        <v>3</v>
      </c>
      <c r="C1785" t="s">
        <v>3465</v>
      </c>
      <c r="D1785" s="46">
        <v>0</v>
      </c>
      <c r="E1785" s="46">
        <v>5204.53</v>
      </c>
    </row>
    <row r="1786" spans="1:5">
      <c r="A1786" t="s">
        <v>3466</v>
      </c>
      <c r="B1786">
        <v>4</v>
      </c>
      <c r="C1786" t="s">
        <v>3465</v>
      </c>
      <c r="D1786" s="46">
        <v>0</v>
      </c>
      <c r="E1786" s="46">
        <v>5204.53</v>
      </c>
    </row>
    <row r="1787" spans="1:5">
      <c r="A1787" t="s">
        <v>3467</v>
      </c>
      <c r="B1787">
        <v>3</v>
      </c>
      <c r="C1787" t="s">
        <v>3468</v>
      </c>
      <c r="D1787" s="46">
        <v>0</v>
      </c>
      <c r="E1787" s="46">
        <v>24179.33</v>
      </c>
    </row>
    <row r="1788" spans="1:5">
      <c r="A1788" t="s">
        <v>3469</v>
      </c>
      <c r="B1788">
        <v>4</v>
      </c>
      <c r="C1788" t="s">
        <v>3468</v>
      </c>
      <c r="D1788" s="46">
        <v>0</v>
      </c>
      <c r="E1788" s="46">
        <v>24179.33</v>
      </c>
    </row>
    <row r="1789" spans="1:5">
      <c r="A1789" t="s">
        <v>3470</v>
      </c>
      <c r="B1789">
        <v>3</v>
      </c>
      <c r="C1789" t="s">
        <v>3471</v>
      </c>
      <c r="D1789" s="46">
        <v>0</v>
      </c>
      <c r="E1789" s="46">
        <v>40340.080000000002</v>
      </c>
    </row>
    <row r="1790" spans="1:5">
      <c r="A1790" t="s">
        <v>3472</v>
      </c>
      <c r="B1790">
        <v>4</v>
      </c>
      <c r="C1790" t="s">
        <v>3471</v>
      </c>
      <c r="D1790" s="46">
        <v>0</v>
      </c>
      <c r="E1790" s="46">
        <v>40340.080000000002</v>
      </c>
    </row>
    <row r="1791" spans="1:5">
      <c r="A1791" t="s">
        <v>3473</v>
      </c>
      <c r="B1791">
        <v>3</v>
      </c>
      <c r="C1791" t="s">
        <v>3474</v>
      </c>
      <c r="D1791" s="46">
        <v>0</v>
      </c>
      <c r="E1791" s="46">
        <v>76690</v>
      </c>
    </row>
    <row r="1792" spans="1:5">
      <c r="A1792" t="s">
        <v>3475</v>
      </c>
      <c r="B1792">
        <v>4</v>
      </c>
      <c r="C1792" t="s">
        <v>3474</v>
      </c>
      <c r="D1792" s="46">
        <v>0</v>
      </c>
      <c r="E1792" s="46">
        <v>76690</v>
      </c>
    </row>
    <row r="1793" spans="1:5">
      <c r="A1793" t="s">
        <v>3476</v>
      </c>
      <c r="B1793">
        <v>3</v>
      </c>
      <c r="C1793" t="s">
        <v>3477</v>
      </c>
      <c r="D1793" s="46">
        <v>0</v>
      </c>
      <c r="E1793" s="46">
        <v>70</v>
      </c>
    </row>
    <row r="1794" spans="1:5">
      <c r="A1794" t="s">
        <v>3478</v>
      </c>
      <c r="B1794">
        <v>4</v>
      </c>
      <c r="C1794" t="s">
        <v>3477</v>
      </c>
      <c r="D1794" s="46">
        <v>0</v>
      </c>
      <c r="E1794" s="46">
        <v>70</v>
      </c>
    </row>
    <row r="1795" spans="1:5">
      <c r="A1795" t="s">
        <v>3479</v>
      </c>
      <c r="B1795">
        <v>3</v>
      </c>
      <c r="C1795" t="s">
        <v>3480</v>
      </c>
      <c r="D1795" s="46">
        <v>0</v>
      </c>
      <c r="E1795" s="46">
        <v>1123.47</v>
      </c>
    </row>
    <row r="1796" spans="1:5">
      <c r="A1796" t="s">
        <v>3481</v>
      </c>
      <c r="B1796">
        <v>4</v>
      </c>
      <c r="C1796" t="s">
        <v>3480</v>
      </c>
      <c r="D1796" s="46">
        <v>0</v>
      </c>
      <c r="E1796" s="46">
        <v>1123.47</v>
      </c>
    </row>
    <row r="1797" spans="1:5">
      <c r="A1797" t="s">
        <v>3482</v>
      </c>
      <c r="B1797">
        <v>3</v>
      </c>
      <c r="C1797" t="s">
        <v>3483</v>
      </c>
      <c r="D1797" s="46">
        <v>0</v>
      </c>
      <c r="E1797" s="46">
        <v>527394.46</v>
      </c>
    </row>
    <row r="1798" spans="1:5">
      <c r="A1798" t="s">
        <v>3484</v>
      </c>
      <c r="B1798">
        <v>4</v>
      </c>
      <c r="C1798" t="s">
        <v>3483</v>
      </c>
      <c r="D1798" s="46">
        <v>0</v>
      </c>
      <c r="E1798" s="46">
        <v>0</v>
      </c>
    </row>
    <row r="1799" spans="1:5">
      <c r="A1799" t="s">
        <v>3485</v>
      </c>
      <c r="B1799">
        <v>4</v>
      </c>
      <c r="C1799" t="s">
        <v>3486</v>
      </c>
      <c r="D1799" s="46">
        <v>0</v>
      </c>
      <c r="E1799" s="46">
        <v>527394.46</v>
      </c>
    </row>
    <row r="1800" spans="1:5">
      <c r="A1800" t="s">
        <v>3487</v>
      </c>
      <c r="B1800">
        <v>3</v>
      </c>
      <c r="C1800" t="s">
        <v>3488</v>
      </c>
      <c r="D1800" s="46">
        <v>0</v>
      </c>
      <c r="E1800" s="46">
        <v>1265.95</v>
      </c>
    </row>
    <row r="1801" spans="1:5">
      <c r="A1801" t="s">
        <v>3489</v>
      </c>
      <c r="B1801">
        <v>4</v>
      </c>
      <c r="C1801" t="s">
        <v>3488</v>
      </c>
      <c r="D1801" s="46">
        <v>0</v>
      </c>
      <c r="E1801" s="46">
        <v>1265.95</v>
      </c>
    </row>
    <row r="1802" spans="1:5">
      <c r="A1802" t="s">
        <v>3490</v>
      </c>
      <c r="B1802">
        <v>2</v>
      </c>
      <c r="C1802" t="s">
        <v>3491</v>
      </c>
      <c r="D1802" s="46">
        <v>0</v>
      </c>
      <c r="E1802" s="46">
        <v>122788.87</v>
      </c>
    </row>
    <row r="1803" spans="1:5">
      <c r="A1803" t="s">
        <v>3492</v>
      </c>
      <c r="B1803">
        <v>3</v>
      </c>
      <c r="C1803" t="s">
        <v>3493</v>
      </c>
      <c r="D1803" s="46">
        <v>0</v>
      </c>
      <c r="E1803" s="46">
        <v>11592</v>
      </c>
    </row>
    <row r="1804" spans="1:5">
      <c r="A1804" t="s">
        <v>3494</v>
      </c>
      <c r="B1804">
        <v>4</v>
      </c>
      <c r="C1804" t="s">
        <v>3493</v>
      </c>
      <c r="D1804" s="46">
        <v>0</v>
      </c>
      <c r="E1804" s="46">
        <v>11592</v>
      </c>
    </row>
    <row r="1805" spans="1:5">
      <c r="A1805" t="s">
        <v>3495</v>
      </c>
      <c r="B1805">
        <v>3</v>
      </c>
      <c r="C1805" t="s">
        <v>3496</v>
      </c>
      <c r="D1805" s="46">
        <v>0</v>
      </c>
      <c r="E1805" s="46">
        <v>3948</v>
      </c>
    </row>
    <row r="1806" spans="1:5">
      <c r="A1806" t="s">
        <v>3497</v>
      </c>
      <c r="B1806">
        <v>4</v>
      </c>
      <c r="C1806" t="s">
        <v>3496</v>
      </c>
      <c r="D1806" s="46">
        <v>0</v>
      </c>
      <c r="E1806" s="46">
        <v>3948</v>
      </c>
    </row>
    <row r="1807" spans="1:5">
      <c r="A1807" t="s">
        <v>3498</v>
      </c>
      <c r="B1807">
        <v>3</v>
      </c>
      <c r="C1807" t="s">
        <v>3499</v>
      </c>
      <c r="D1807" s="46">
        <v>0</v>
      </c>
      <c r="E1807" s="46">
        <v>66160.5</v>
      </c>
    </row>
    <row r="1808" spans="1:5">
      <c r="A1808" t="s">
        <v>3500</v>
      </c>
      <c r="B1808">
        <v>4</v>
      </c>
      <c r="C1808" t="s">
        <v>3499</v>
      </c>
      <c r="D1808" s="46">
        <v>0</v>
      </c>
      <c r="E1808" s="46">
        <v>66160.5</v>
      </c>
    </row>
    <row r="1809" spans="1:5">
      <c r="A1809" t="s">
        <v>3501</v>
      </c>
      <c r="B1809">
        <v>3</v>
      </c>
      <c r="C1809" t="s">
        <v>3502</v>
      </c>
      <c r="D1809" s="46">
        <v>0</v>
      </c>
      <c r="E1809" s="46">
        <v>41088.370000000003</v>
      </c>
    </row>
    <row r="1810" spans="1:5">
      <c r="A1810" t="s">
        <v>3503</v>
      </c>
      <c r="B1810">
        <v>4</v>
      </c>
      <c r="C1810" t="s">
        <v>3502</v>
      </c>
      <c r="D1810" s="46">
        <v>0</v>
      </c>
      <c r="E1810" s="46">
        <v>41088.370000000003</v>
      </c>
    </row>
    <row r="1811" spans="1:5">
      <c r="A1811" t="s">
        <v>3504</v>
      </c>
      <c r="B1811">
        <v>2</v>
      </c>
      <c r="C1811" t="s">
        <v>3505</v>
      </c>
      <c r="D1811" s="46">
        <v>0</v>
      </c>
      <c r="E1811" s="46">
        <v>577635.83999999997</v>
      </c>
    </row>
    <row r="1812" spans="1:5">
      <c r="A1812" t="s">
        <v>3506</v>
      </c>
      <c r="B1812">
        <v>3</v>
      </c>
      <c r="C1812" t="s">
        <v>3507</v>
      </c>
      <c r="D1812" s="46">
        <v>0</v>
      </c>
      <c r="E1812" s="46">
        <v>147396.65</v>
      </c>
    </row>
    <row r="1813" spans="1:5">
      <c r="A1813" t="s">
        <v>3508</v>
      </c>
      <c r="B1813">
        <v>4</v>
      </c>
      <c r="C1813" t="s">
        <v>3507</v>
      </c>
      <c r="D1813" s="46">
        <v>0</v>
      </c>
      <c r="E1813" s="46">
        <v>147396.65</v>
      </c>
    </row>
    <row r="1814" spans="1:5">
      <c r="A1814" t="s">
        <v>3509</v>
      </c>
      <c r="B1814">
        <v>3</v>
      </c>
      <c r="C1814" t="s">
        <v>3510</v>
      </c>
      <c r="D1814" s="46">
        <v>0</v>
      </c>
      <c r="E1814" s="46">
        <v>90480.04</v>
      </c>
    </row>
    <row r="1815" spans="1:5">
      <c r="A1815" t="s">
        <v>3511</v>
      </c>
      <c r="B1815">
        <v>4</v>
      </c>
      <c r="C1815" t="s">
        <v>3510</v>
      </c>
      <c r="D1815" s="46">
        <v>0</v>
      </c>
      <c r="E1815" s="46">
        <v>90480.04</v>
      </c>
    </row>
    <row r="1816" spans="1:5">
      <c r="A1816" t="s">
        <v>3512</v>
      </c>
      <c r="B1816">
        <v>3</v>
      </c>
      <c r="C1816" t="s">
        <v>3513</v>
      </c>
      <c r="D1816" s="46">
        <v>0</v>
      </c>
      <c r="E1816" s="46">
        <v>168700.54</v>
      </c>
    </row>
    <row r="1817" spans="1:5">
      <c r="A1817" t="s">
        <v>3514</v>
      </c>
      <c r="B1817">
        <v>4</v>
      </c>
      <c r="C1817" t="s">
        <v>3513</v>
      </c>
      <c r="D1817" s="46">
        <v>0</v>
      </c>
      <c r="E1817" s="46">
        <v>168700.54</v>
      </c>
    </row>
    <row r="1818" spans="1:5">
      <c r="A1818" t="s">
        <v>3515</v>
      </c>
      <c r="B1818">
        <v>3</v>
      </c>
      <c r="C1818" t="s">
        <v>3516</v>
      </c>
      <c r="D1818" s="46">
        <v>0</v>
      </c>
      <c r="E1818" s="46">
        <v>37231</v>
      </c>
    </row>
    <row r="1819" spans="1:5">
      <c r="A1819" t="s">
        <v>3517</v>
      </c>
      <c r="B1819">
        <v>4</v>
      </c>
      <c r="C1819" t="s">
        <v>3518</v>
      </c>
      <c r="D1819" s="46">
        <v>0</v>
      </c>
      <c r="E1819" s="46">
        <v>37231</v>
      </c>
    </row>
    <row r="1820" spans="1:5">
      <c r="A1820" t="s">
        <v>3519</v>
      </c>
      <c r="B1820">
        <v>3</v>
      </c>
      <c r="C1820" t="s">
        <v>3520</v>
      </c>
      <c r="D1820" s="46">
        <v>0</v>
      </c>
      <c r="E1820" s="46">
        <v>4670.0600000000004</v>
      </c>
    </row>
    <row r="1821" spans="1:5">
      <c r="A1821" t="s">
        <v>3521</v>
      </c>
      <c r="B1821">
        <v>4</v>
      </c>
      <c r="C1821" t="s">
        <v>3520</v>
      </c>
      <c r="D1821" s="46">
        <v>0</v>
      </c>
      <c r="E1821" s="46">
        <v>4670.0600000000004</v>
      </c>
    </row>
    <row r="1822" spans="1:5">
      <c r="A1822" t="s">
        <v>3522</v>
      </c>
      <c r="B1822">
        <v>3</v>
      </c>
      <c r="C1822" t="s">
        <v>3523</v>
      </c>
      <c r="D1822" s="46">
        <v>0</v>
      </c>
      <c r="E1822" s="46">
        <v>129157.55</v>
      </c>
    </row>
    <row r="1823" spans="1:5">
      <c r="A1823" t="s">
        <v>3524</v>
      </c>
      <c r="B1823">
        <v>4</v>
      </c>
      <c r="C1823" t="s">
        <v>3523</v>
      </c>
      <c r="D1823" s="46">
        <v>0</v>
      </c>
      <c r="E1823" s="46">
        <v>117957.55</v>
      </c>
    </row>
    <row r="1824" spans="1:5">
      <c r="A1824" t="s">
        <v>3525</v>
      </c>
      <c r="B1824">
        <v>4</v>
      </c>
      <c r="C1824" t="s">
        <v>3526</v>
      </c>
      <c r="D1824" s="46">
        <v>0</v>
      </c>
      <c r="E1824" s="46">
        <v>11200</v>
      </c>
    </row>
    <row r="1825" spans="1:8">
      <c r="A1825" t="s">
        <v>3527</v>
      </c>
      <c r="B1825">
        <v>2</v>
      </c>
      <c r="C1825" t="s">
        <v>3528</v>
      </c>
      <c r="D1825" s="46">
        <v>0</v>
      </c>
      <c r="E1825" s="46">
        <v>5413.67</v>
      </c>
    </row>
    <row r="1826" spans="1:8">
      <c r="A1826" t="s">
        <v>3529</v>
      </c>
      <c r="B1826">
        <v>3</v>
      </c>
      <c r="C1826" t="s">
        <v>3530</v>
      </c>
      <c r="D1826" s="46">
        <v>0</v>
      </c>
      <c r="E1826" s="46">
        <v>5413.67</v>
      </c>
    </row>
    <row r="1827" spans="1:8">
      <c r="A1827" t="s">
        <v>3531</v>
      </c>
      <c r="B1827">
        <v>4</v>
      </c>
      <c r="C1827" t="s">
        <v>3532</v>
      </c>
      <c r="D1827" s="46">
        <v>0</v>
      </c>
      <c r="E1827" s="46">
        <v>2476.67</v>
      </c>
    </row>
    <row r="1828" spans="1:8">
      <c r="A1828" t="s">
        <v>3533</v>
      </c>
      <c r="B1828">
        <v>4</v>
      </c>
      <c r="C1828" t="s">
        <v>3534</v>
      </c>
      <c r="D1828" s="46">
        <v>0</v>
      </c>
      <c r="E1828" s="46">
        <v>116</v>
      </c>
    </row>
    <row r="1829" spans="1:8">
      <c r="A1829" t="s">
        <v>3535</v>
      </c>
      <c r="B1829">
        <v>4</v>
      </c>
      <c r="C1829" t="s">
        <v>3536</v>
      </c>
      <c r="D1829" s="46">
        <v>0</v>
      </c>
      <c r="E1829" s="46">
        <v>521</v>
      </c>
    </row>
    <row r="1830" spans="1:8">
      <c r="A1830" t="s">
        <v>3537</v>
      </c>
      <c r="B1830">
        <v>4</v>
      </c>
      <c r="C1830" t="s">
        <v>3538</v>
      </c>
      <c r="D1830" s="46">
        <v>0</v>
      </c>
      <c r="E1830" s="46">
        <v>2300</v>
      </c>
    </row>
    <row r="1831" spans="1:8">
      <c r="A1831" t="s">
        <v>3539</v>
      </c>
      <c r="B1831">
        <v>2</v>
      </c>
      <c r="C1831" t="s">
        <v>3540</v>
      </c>
      <c r="D1831" s="46">
        <v>0</v>
      </c>
      <c r="E1831" s="46">
        <v>26660.42</v>
      </c>
    </row>
    <row r="1832" spans="1:8">
      <c r="A1832" t="s">
        <v>3541</v>
      </c>
      <c r="B1832">
        <v>3</v>
      </c>
      <c r="C1832" t="s">
        <v>3542</v>
      </c>
      <c r="D1832" s="46">
        <v>0</v>
      </c>
      <c r="E1832" s="46">
        <v>11010.7</v>
      </c>
    </row>
    <row r="1833" spans="1:8">
      <c r="A1833" t="s">
        <v>3543</v>
      </c>
      <c r="B1833">
        <v>4</v>
      </c>
      <c r="C1833" t="s">
        <v>3542</v>
      </c>
      <c r="D1833" s="46">
        <v>0</v>
      </c>
      <c r="E1833" s="46">
        <v>11010.7</v>
      </c>
    </row>
    <row r="1834" spans="1:8">
      <c r="A1834" t="s">
        <v>3544</v>
      </c>
      <c r="B1834">
        <v>3</v>
      </c>
      <c r="C1834" t="s">
        <v>3542</v>
      </c>
      <c r="D1834" s="46">
        <v>0</v>
      </c>
      <c r="E1834" s="46">
        <v>15649.72</v>
      </c>
    </row>
    <row r="1835" spans="1:8">
      <c r="A1835" t="s">
        <v>3545</v>
      </c>
      <c r="B1835">
        <v>4</v>
      </c>
      <c r="C1835" t="s">
        <v>3542</v>
      </c>
      <c r="D1835" s="46">
        <v>0</v>
      </c>
      <c r="E1835" s="46">
        <v>15649.72</v>
      </c>
    </row>
    <row r="1836" spans="1:8">
      <c r="A1836" s="44" t="s">
        <v>3546</v>
      </c>
      <c r="B1836" s="44">
        <v>1</v>
      </c>
      <c r="C1836" s="44" t="s">
        <v>3547</v>
      </c>
      <c r="D1836" s="45">
        <v>0</v>
      </c>
      <c r="E1836" s="45">
        <v>7449250.5300000003</v>
      </c>
    </row>
    <row r="1837" spans="1:8">
      <c r="A1837" t="s">
        <v>3548</v>
      </c>
      <c r="B1837">
        <v>2</v>
      </c>
      <c r="C1837" t="s">
        <v>3549</v>
      </c>
      <c r="D1837" s="46">
        <v>0</v>
      </c>
      <c r="E1837" s="46">
        <v>7123620.2699999996</v>
      </c>
      <c r="F1837" s="46">
        <f>E1837-E1847</f>
        <v>5256292.8</v>
      </c>
      <c r="G1837" s="46">
        <v>6641327.0899999999</v>
      </c>
      <c r="H1837" s="46">
        <f>E1837-G1837</f>
        <v>482293.1799999997</v>
      </c>
    </row>
    <row r="1838" spans="1:8">
      <c r="A1838" t="s">
        <v>3550</v>
      </c>
      <c r="B1838">
        <v>3</v>
      </c>
      <c r="C1838" t="s">
        <v>3551</v>
      </c>
      <c r="D1838" s="46">
        <v>0</v>
      </c>
      <c r="E1838" s="46">
        <v>4635087.79</v>
      </c>
    </row>
    <row r="1839" spans="1:8">
      <c r="A1839" t="s">
        <v>3552</v>
      </c>
      <c r="B1839">
        <v>4</v>
      </c>
      <c r="C1839" t="s">
        <v>3551</v>
      </c>
      <c r="D1839" s="46">
        <v>0</v>
      </c>
      <c r="E1839" s="46">
        <v>4229265.8499999996</v>
      </c>
    </row>
    <row r="1840" spans="1:8">
      <c r="A1840" t="s">
        <v>3553</v>
      </c>
      <c r="B1840">
        <v>4</v>
      </c>
      <c r="C1840" t="s">
        <v>3554</v>
      </c>
      <c r="D1840" s="46">
        <v>0</v>
      </c>
      <c r="E1840" s="46">
        <v>405821.94</v>
      </c>
    </row>
    <row r="1841" spans="1:5">
      <c r="A1841" t="s">
        <v>3555</v>
      </c>
      <c r="B1841">
        <v>3</v>
      </c>
      <c r="C1841" t="s">
        <v>3556</v>
      </c>
      <c r="D1841" s="46">
        <v>0</v>
      </c>
      <c r="E1841" s="46">
        <v>454620</v>
      </c>
    </row>
    <row r="1842" spans="1:5">
      <c r="A1842" t="s">
        <v>3557</v>
      </c>
      <c r="B1842">
        <v>4</v>
      </c>
      <c r="C1842" t="s">
        <v>3556</v>
      </c>
      <c r="D1842" s="46">
        <v>0</v>
      </c>
      <c r="E1842" s="46">
        <v>454620</v>
      </c>
    </row>
    <row r="1843" spans="1:5">
      <c r="A1843" t="s">
        <v>3558</v>
      </c>
      <c r="B1843">
        <v>3</v>
      </c>
      <c r="C1843" t="s">
        <v>3559</v>
      </c>
      <c r="D1843" s="46">
        <v>0</v>
      </c>
      <c r="E1843" s="46">
        <v>69000.84</v>
      </c>
    </row>
    <row r="1844" spans="1:5">
      <c r="A1844" t="s">
        <v>3560</v>
      </c>
      <c r="B1844">
        <v>4</v>
      </c>
      <c r="C1844" t="s">
        <v>3561</v>
      </c>
      <c r="D1844" s="46">
        <v>0</v>
      </c>
      <c r="E1844" s="46">
        <v>69000.84</v>
      </c>
    </row>
    <row r="1845" spans="1:5">
      <c r="A1845" t="s">
        <v>3562</v>
      </c>
      <c r="B1845">
        <v>3</v>
      </c>
      <c r="C1845" t="s">
        <v>3563</v>
      </c>
      <c r="D1845" s="46">
        <v>0</v>
      </c>
      <c r="E1845" s="46">
        <v>97584.17</v>
      </c>
    </row>
    <row r="1846" spans="1:5">
      <c r="A1846" t="s">
        <v>3564</v>
      </c>
      <c r="B1846">
        <v>4</v>
      </c>
      <c r="C1846" t="s">
        <v>3563</v>
      </c>
      <c r="D1846" s="46">
        <v>0</v>
      </c>
      <c r="E1846" s="46">
        <v>97584.17</v>
      </c>
    </row>
    <row r="1847" spans="1:5">
      <c r="A1847" t="s">
        <v>3565</v>
      </c>
      <c r="B1847">
        <v>3</v>
      </c>
      <c r="C1847" t="s">
        <v>3566</v>
      </c>
      <c r="D1847" s="46">
        <v>0</v>
      </c>
      <c r="E1847" s="46">
        <v>1867327.47</v>
      </c>
    </row>
    <row r="1848" spans="1:5">
      <c r="A1848" t="s">
        <v>3567</v>
      </c>
      <c r="B1848">
        <v>4</v>
      </c>
      <c r="C1848" t="s">
        <v>3568</v>
      </c>
      <c r="D1848" s="46">
        <v>0</v>
      </c>
      <c r="E1848" s="46">
        <v>712486.87</v>
      </c>
    </row>
    <row r="1849" spans="1:5">
      <c r="A1849" t="s">
        <v>3569</v>
      </c>
      <c r="B1849">
        <v>4</v>
      </c>
      <c r="C1849" t="s">
        <v>3179</v>
      </c>
      <c r="D1849" s="46">
        <v>0</v>
      </c>
      <c r="E1849" s="46">
        <v>138928.26</v>
      </c>
    </row>
    <row r="1850" spans="1:5">
      <c r="A1850" t="s">
        <v>3570</v>
      </c>
      <c r="B1850">
        <v>4</v>
      </c>
      <c r="C1850" t="s">
        <v>3181</v>
      </c>
      <c r="D1850" s="46">
        <v>0</v>
      </c>
      <c r="E1850" s="46">
        <v>52328.93</v>
      </c>
    </row>
    <row r="1851" spans="1:5">
      <c r="A1851" t="s">
        <v>3571</v>
      </c>
      <c r="B1851">
        <v>4</v>
      </c>
      <c r="C1851" t="s">
        <v>3181</v>
      </c>
      <c r="D1851" s="46">
        <v>0</v>
      </c>
      <c r="E1851" s="46">
        <v>25780.06</v>
      </c>
    </row>
    <row r="1852" spans="1:5">
      <c r="A1852" t="s">
        <v>3572</v>
      </c>
      <c r="B1852">
        <v>4</v>
      </c>
      <c r="C1852" t="s">
        <v>3183</v>
      </c>
      <c r="D1852" s="46">
        <v>0</v>
      </c>
      <c r="E1852" s="46">
        <v>368621.42</v>
      </c>
    </row>
    <row r="1853" spans="1:5">
      <c r="A1853" t="s">
        <v>3573</v>
      </c>
      <c r="B1853">
        <v>4</v>
      </c>
      <c r="C1853" t="s">
        <v>3185</v>
      </c>
      <c r="D1853" s="46">
        <v>0</v>
      </c>
      <c r="E1853" s="46">
        <v>53086.74</v>
      </c>
    </row>
    <row r="1854" spans="1:5">
      <c r="A1854" t="s">
        <v>3574</v>
      </c>
      <c r="B1854">
        <v>4</v>
      </c>
      <c r="C1854" t="s">
        <v>3187</v>
      </c>
      <c r="D1854" s="46">
        <v>0</v>
      </c>
      <c r="E1854" s="46">
        <v>6514.12</v>
      </c>
    </row>
    <row r="1855" spans="1:5">
      <c r="A1855" t="s">
        <v>3575</v>
      </c>
      <c r="B1855">
        <v>4</v>
      </c>
      <c r="C1855" t="s">
        <v>3189</v>
      </c>
      <c r="D1855" s="46">
        <v>0</v>
      </c>
      <c r="E1855" s="46">
        <v>36857.56</v>
      </c>
    </row>
    <row r="1856" spans="1:5">
      <c r="A1856" t="s">
        <v>3576</v>
      </c>
      <c r="B1856">
        <v>4</v>
      </c>
      <c r="C1856" t="s">
        <v>3191</v>
      </c>
      <c r="D1856" s="46">
        <v>0</v>
      </c>
      <c r="E1856" s="46">
        <v>50679.360000000001</v>
      </c>
    </row>
    <row r="1857" spans="1:5">
      <c r="A1857" t="s">
        <v>3577</v>
      </c>
      <c r="B1857">
        <v>4</v>
      </c>
      <c r="C1857" t="s">
        <v>3193</v>
      </c>
      <c r="D1857" s="46">
        <v>0</v>
      </c>
      <c r="E1857" s="46">
        <v>323746.68</v>
      </c>
    </row>
    <row r="1858" spans="1:5">
      <c r="A1858" t="s">
        <v>3578</v>
      </c>
      <c r="B1858">
        <v>4</v>
      </c>
      <c r="C1858" t="s">
        <v>3195</v>
      </c>
      <c r="D1858" s="46">
        <v>0</v>
      </c>
      <c r="E1858" s="46">
        <v>90558.59</v>
      </c>
    </row>
    <row r="1859" spans="1:5">
      <c r="A1859" t="s">
        <v>3579</v>
      </c>
      <c r="B1859">
        <v>4</v>
      </c>
      <c r="C1859" t="s">
        <v>3197</v>
      </c>
      <c r="D1859" s="46">
        <v>0</v>
      </c>
      <c r="E1859" s="46">
        <v>7738.88</v>
      </c>
    </row>
    <row r="1860" spans="1:5">
      <c r="A1860" t="s">
        <v>3580</v>
      </c>
      <c r="B1860">
        <v>2</v>
      </c>
      <c r="C1860" t="s">
        <v>3581</v>
      </c>
      <c r="D1860" s="46">
        <v>0</v>
      </c>
      <c r="E1860" s="46">
        <v>325630.26</v>
      </c>
    </row>
    <row r="1861" spans="1:5">
      <c r="A1861" t="s">
        <v>3582</v>
      </c>
      <c r="B1861">
        <v>3</v>
      </c>
      <c r="C1861" t="s">
        <v>3583</v>
      </c>
      <c r="D1861" s="46">
        <v>0</v>
      </c>
      <c r="E1861" s="46">
        <v>30414.29</v>
      </c>
    </row>
    <row r="1862" spans="1:5">
      <c r="A1862" t="s">
        <v>3584</v>
      </c>
      <c r="B1862">
        <v>4</v>
      </c>
      <c r="C1862" t="s">
        <v>3585</v>
      </c>
      <c r="D1862" s="46">
        <v>0</v>
      </c>
      <c r="E1862" s="46">
        <v>30414.29</v>
      </c>
    </row>
    <row r="1863" spans="1:5">
      <c r="A1863" t="s">
        <v>3586</v>
      </c>
      <c r="B1863">
        <v>3</v>
      </c>
      <c r="C1863" t="s">
        <v>3587</v>
      </c>
      <c r="D1863" s="46">
        <v>0</v>
      </c>
      <c r="E1863" s="46">
        <v>295215.96999999997</v>
      </c>
    </row>
    <row r="1864" spans="1:5">
      <c r="A1864" t="s">
        <v>3588</v>
      </c>
      <c r="B1864">
        <v>4</v>
      </c>
      <c r="C1864" t="s">
        <v>3587</v>
      </c>
      <c r="D1864" s="46">
        <v>0</v>
      </c>
      <c r="E1864" s="46">
        <v>906.81</v>
      </c>
    </row>
    <row r="1865" spans="1:5">
      <c r="A1865" t="s">
        <v>3589</v>
      </c>
      <c r="B1865">
        <v>4</v>
      </c>
      <c r="C1865" t="s">
        <v>3590</v>
      </c>
      <c r="D1865" s="46">
        <v>0</v>
      </c>
      <c r="E1865" s="46">
        <v>35000</v>
      </c>
    </row>
    <row r="1866" spans="1:5">
      <c r="A1866" t="s">
        <v>3591</v>
      </c>
      <c r="B1866">
        <v>4</v>
      </c>
      <c r="C1866" t="s">
        <v>3592</v>
      </c>
      <c r="D1866" s="46">
        <v>0</v>
      </c>
      <c r="E1866" s="46">
        <v>137000</v>
      </c>
    </row>
    <row r="1867" spans="1:5">
      <c r="A1867" t="s">
        <v>3593</v>
      </c>
      <c r="B1867">
        <v>4</v>
      </c>
      <c r="C1867" t="s">
        <v>3594</v>
      </c>
      <c r="D1867" s="46">
        <v>0</v>
      </c>
      <c r="E1867" s="46">
        <v>121105.41</v>
      </c>
    </row>
    <row r="1868" spans="1:5">
      <c r="A1868" t="s">
        <v>3595</v>
      </c>
      <c r="B1868">
        <v>4</v>
      </c>
      <c r="C1868" t="s">
        <v>3596</v>
      </c>
      <c r="D1868" s="46">
        <v>0</v>
      </c>
      <c r="E1868" s="46">
        <v>0</v>
      </c>
    </row>
    <row r="1869" spans="1:5">
      <c r="A1869" t="s">
        <v>3597</v>
      </c>
      <c r="B1869">
        <v>4</v>
      </c>
      <c r="C1869" t="s">
        <v>3598</v>
      </c>
      <c r="D1869" s="46">
        <v>0</v>
      </c>
      <c r="E1869" s="46">
        <v>1203.75</v>
      </c>
    </row>
    <row r="1870" spans="1:5">
      <c r="A1870" t="s">
        <v>3599</v>
      </c>
      <c r="B1870">
        <v>4</v>
      </c>
      <c r="C1870" t="s">
        <v>3600</v>
      </c>
      <c r="D1870" s="46">
        <v>0</v>
      </c>
      <c r="E1870" s="46">
        <v>0</v>
      </c>
    </row>
    <row r="1871" spans="1:5">
      <c r="A1871" s="44" t="s">
        <v>3601</v>
      </c>
      <c r="B1871" s="44">
        <v>1</v>
      </c>
      <c r="C1871" s="44" t="s">
        <v>3602</v>
      </c>
      <c r="D1871" s="45">
        <v>0</v>
      </c>
      <c r="E1871" s="45">
        <v>47767.76</v>
      </c>
    </row>
    <row r="1872" spans="1:5">
      <c r="A1872" t="s">
        <v>3603</v>
      </c>
      <c r="B1872">
        <v>2</v>
      </c>
      <c r="C1872" t="s">
        <v>3604</v>
      </c>
      <c r="D1872" s="46">
        <v>0</v>
      </c>
      <c r="E1872" s="46">
        <v>47767.76</v>
      </c>
    </row>
    <row r="1873" spans="1:5">
      <c r="A1873" t="s">
        <v>3605</v>
      </c>
      <c r="B1873">
        <v>3</v>
      </c>
      <c r="C1873" t="s">
        <v>3604</v>
      </c>
      <c r="D1873" s="46">
        <v>0</v>
      </c>
      <c r="E1873" s="46">
        <v>43678.71</v>
      </c>
    </row>
    <row r="1874" spans="1:5">
      <c r="A1874" t="s">
        <v>3606</v>
      </c>
      <c r="B1874">
        <v>4</v>
      </c>
      <c r="C1874" t="s">
        <v>3607</v>
      </c>
      <c r="D1874" s="46">
        <v>0</v>
      </c>
      <c r="E1874" s="46">
        <v>43678.71</v>
      </c>
    </row>
    <row r="1875" spans="1:5">
      <c r="A1875" t="s">
        <v>3608</v>
      </c>
      <c r="B1875">
        <v>3</v>
      </c>
      <c r="C1875" t="s">
        <v>3609</v>
      </c>
      <c r="D1875" s="46">
        <v>0</v>
      </c>
      <c r="E1875" s="46">
        <v>4054</v>
      </c>
    </row>
    <row r="1876" spans="1:5">
      <c r="A1876" t="s">
        <v>3610</v>
      </c>
      <c r="B1876">
        <v>4</v>
      </c>
      <c r="C1876" t="s">
        <v>3611</v>
      </c>
      <c r="D1876" s="46">
        <v>0</v>
      </c>
      <c r="E1876" s="46">
        <v>4054</v>
      </c>
    </row>
    <row r="1877" spans="1:5">
      <c r="A1877" t="s">
        <v>3612</v>
      </c>
      <c r="B1877">
        <v>3</v>
      </c>
      <c r="C1877" t="s">
        <v>3613</v>
      </c>
      <c r="D1877" s="46">
        <v>0</v>
      </c>
      <c r="E1877" s="46">
        <v>16.25</v>
      </c>
    </row>
    <row r="1878" spans="1:5">
      <c r="A1878" t="s">
        <v>3614</v>
      </c>
      <c r="B1878">
        <v>4</v>
      </c>
      <c r="C1878" t="s">
        <v>3613</v>
      </c>
      <c r="D1878" s="46">
        <v>0</v>
      </c>
      <c r="E1878" s="46">
        <v>16.25</v>
      </c>
    </row>
    <row r="1879" spans="1:5">
      <c r="A1879" t="s">
        <v>3615</v>
      </c>
      <c r="B1879">
        <v>3</v>
      </c>
      <c r="C1879" t="s">
        <v>3616</v>
      </c>
      <c r="D1879" s="46">
        <v>0</v>
      </c>
      <c r="E1879" s="46">
        <v>18.8</v>
      </c>
    </row>
    <row r="1880" spans="1:5">
      <c r="A1880" t="s">
        <v>3617</v>
      </c>
      <c r="B1880">
        <v>4</v>
      </c>
      <c r="C1880" t="s">
        <v>3616</v>
      </c>
      <c r="D1880" s="46">
        <v>0</v>
      </c>
      <c r="E1880" s="46">
        <v>18.8</v>
      </c>
    </row>
    <row r="1881" spans="1:5">
      <c r="A1881" s="44" t="s">
        <v>3618</v>
      </c>
      <c r="B1881" s="44">
        <v>1</v>
      </c>
      <c r="C1881" s="44" t="s">
        <v>3619</v>
      </c>
      <c r="D1881" s="45">
        <v>0</v>
      </c>
      <c r="E1881" s="45">
        <v>29621.3</v>
      </c>
    </row>
    <row r="1882" spans="1:5">
      <c r="A1882" t="s">
        <v>3620</v>
      </c>
      <c r="B1882">
        <v>2</v>
      </c>
      <c r="C1882" t="s">
        <v>3621</v>
      </c>
      <c r="D1882" s="46">
        <v>0</v>
      </c>
      <c r="E1882" s="46">
        <v>29621.3</v>
      </c>
    </row>
    <row r="1883" spans="1:5">
      <c r="A1883" t="s">
        <v>3622</v>
      </c>
      <c r="B1883">
        <v>3</v>
      </c>
      <c r="C1883" t="s">
        <v>3623</v>
      </c>
      <c r="D1883" s="46">
        <v>0</v>
      </c>
      <c r="E1883" s="46">
        <v>29621.3</v>
      </c>
    </row>
    <row r="1884" spans="1:5">
      <c r="A1884" t="s">
        <v>3624</v>
      </c>
      <c r="B1884">
        <v>4</v>
      </c>
      <c r="C1884" t="s">
        <v>3623</v>
      </c>
      <c r="D1884" s="46">
        <v>0</v>
      </c>
      <c r="E1884" s="46">
        <v>29621.3</v>
      </c>
    </row>
    <row r="1885" spans="1:5">
      <c r="A1885" s="44" t="s">
        <v>3625</v>
      </c>
      <c r="B1885" s="44">
        <v>1</v>
      </c>
      <c r="C1885" s="44" t="s">
        <v>3626</v>
      </c>
      <c r="D1885" s="45">
        <v>0</v>
      </c>
      <c r="E1885" s="45">
        <v>2130655.48</v>
      </c>
    </row>
    <row r="1886" spans="1:5">
      <c r="A1886" t="s">
        <v>3627</v>
      </c>
      <c r="B1886">
        <v>2</v>
      </c>
      <c r="C1886" t="s">
        <v>3628</v>
      </c>
      <c r="D1886" s="46">
        <v>201690.34</v>
      </c>
      <c r="E1886" s="46">
        <v>0</v>
      </c>
    </row>
    <row r="1887" spans="1:5">
      <c r="A1887" t="s">
        <v>3629</v>
      </c>
      <c r="B1887">
        <v>3</v>
      </c>
      <c r="C1887" t="s">
        <v>3630</v>
      </c>
      <c r="D1887" s="46">
        <v>69.14</v>
      </c>
      <c r="E1887" s="46">
        <v>0</v>
      </c>
    </row>
    <row r="1888" spans="1:5">
      <c r="A1888" t="s">
        <v>3631</v>
      </c>
      <c r="B1888">
        <v>4</v>
      </c>
      <c r="C1888" t="s">
        <v>3630</v>
      </c>
      <c r="D1888" s="46">
        <v>69.14</v>
      </c>
      <c r="E1888" s="46">
        <v>0</v>
      </c>
    </row>
    <row r="1889" spans="1:5">
      <c r="A1889" t="s">
        <v>3632</v>
      </c>
      <c r="B1889">
        <v>3</v>
      </c>
      <c r="C1889" t="s">
        <v>3633</v>
      </c>
      <c r="D1889" s="46">
        <v>50453.51</v>
      </c>
      <c r="E1889" s="46">
        <v>0</v>
      </c>
    </row>
    <row r="1890" spans="1:5">
      <c r="A1890" t="s">
        <v>3634</v>
      </c>
      <c r="B1890">
        <v>4</v>
      </c>
      <c r="C1890" t="s">
        <v>3633</v>
      </c>
      <c r="D1890" s="46">
        <v>50453.51</v>
      </c>
      <c r="E1890" s="46">
        <v>0</v>
      </c>
    </row>
    <row r="1891" spans="1:5">
      <c r="A1891" t="s">
        <v>3635</v>
      </c>
      <c r="B1891">
        <v>3</v>
      </c>
      <c r="C1891" t="s">
        <v>3636</v>
      </c>
      <c r="D1891" s="46">
        <v>151165.18</v>
      </c>
      <c r="E1891" s="46">
        <v>0</v>
      </c>
    </row>
    <row r="1892" spans="1:5">
      <c r="A1892" t="s">
        <v>3637</v>
      </c>
      <c r="B1892">
        <v>4</v>
      </c>
      <c r="C1892" t="s">
        <v>3636</v>
      </c>
      <c r="D1892" s="46">
        <v>151165.18</v>
      </c>
      <c r="E1892" s="46">
        <v>0</v>
      </c>
    </row>
    <row r="1893" spans="1:5">
      <c r="A1893" t="s">
        <v>3638</v>
      </c>
      <c r="B1893">
        <v>3</v>
      </c>
      <c r="C1893" t="s">
        <v>3636</v>
      </c>
      <c r="D1893" s="46">
        <v>2.5099999999999998</v>
      </c>
      <c r="E1893" s="46">
        <v>0</v>
      </c>
    </row>
    <row r="1894" spans="1:5">
      <c r="A1894" t="s">
        <v>3639</v>
      </c>
      <c r="B1894">
        <v>4</v>
      </c>
      <c r="C1894" t="s">
        <v>3636</v>
      </c>
      <c r="D1894" s="46">
        <v>2.5099999999999998</v>
      </c>
      <c r="E1894" s="46">
        <v>0</v>
      </c>
    </row>
    <row r="1895" spans="1:5">
      <c r="A1895" t="s">
        <v>3640</v>
      </c>
      <c r="B1895">
        <v>2</v>
      </c>
      <c r="C1895" t="s">
        <v>3641</v>
      </c>
      <c r="D1895" s="46">
        <v>0</v>
      </c>
      <c r="E1895" s="46">
        <v>2337232.85</v>
      </c>
    </row>
    <row r="1896" spans="1:5">
      <c r="A1896" t="s">
        <v>3642</v>
      </c>
      <c r="B1896">
        <v>3</v>
      </c>
      <c r="C1896" t="s">
        <v>3643</v>
      </c>
      <c r="D1896" s="46">
        <v>0</v>
      </c>
      <c r="E1896" s="46">
        <v>2337230.34</v>
      </c>
    </row>
    <row r="1897" spans="1:5">
      <c r="A1897" t="s">
        <v>3644</v>
      </c>
      <c r="B1897">
        <v>4</v>
      </c>
      <c r="C1897" t="s">
        <v>3645</v>
      </c>
      <c r="D1897" s="46">
        <v>0</v>
      </c>
      <c r="E1897" s="46">
        <v>2337230.34</v>
      </c>
    </row>
    <row r="1898" spans="1:5">
      <c r="A1898" t="s">
        <v>3646</v>
      </c>
      <c r="B1898">
        <v>3</v>
      </c>
      <c r="D1898" s="46">
        <v>0</v>
      </c>
      <c r="E1898" s="46">
        <v>2.5099999999999998</v>
      </c>
    </row>
    <row r="1899" spans="1:5">
      <c r="A1899" t="s">
        <v>3647</v>
      </c>
      <c r="B1899">
        <v>4</v>
      </c>
      <c r="C1899" t="s">
        <v>3648</v>
      </c>
      <c r="D1899" s="46">
        <v>0</v>
      </c>
      <c r="E1899" s="46">
        <v>2.5099999999999998</v>
      </c>
    </row>
    <row r="1900" spans="1:5">
      <c r="A1900" t="s">
        <v>3649</v>
      </c>
      <c r="B1900">
        <v>2</v>
      </c>
      <c r="C1900" t="s">
        <v>3650</v>
      </c>
      <c r="D1900" s="46">
        <v>4887.03</v>
      </c>
      <c r="E1900" s="46">
        <v>0</v>
      </c>
    </row>
    <row r="1901" spans="1:5">
      <c r="A1901" t="s">
        <v>3651</v>
      </c>
      <c r="B1901">
        <v>3</v>
      </c>
      <c r="C1901" t="s">
        <v>3652</v>
      </c>
      <c r="D1901" s="46">
        <v>4887.03</v>
      </c>
      <c r="E1901" s="46">
        <v>0</v>
      </c>
    </row>
    <row r="1902" spans="1:5">
      <c r="A1902" t="s">
        <v>3653</v>
      </c>
      <c r="B1902">
        <v>4</v>
      </c>
      <c r="C1902" t="s">
        <v>3652</v>
      </c>
      <c r="D1902" s="46">
        <v>4887.03</v>
      </c>
      <c r="E1902" s="46">
        <v>0</v>
      </c>
    </row>
    <row r="1903" spans="1:5">
      <c r="A1903" s="44" t="s">
        <v>3654</v>
      </c>
      <c r="B1903" s="44">
        <v>1</v>
      </c>
      <c r="C1903" s="44" t="s">
        <v>3655</v>
      </c>
      <c r="D1903" s="45">
        <v>0</v>
      </c>
      <c r="E1903" s="45">
        <v>282967.78000000003</v>
      </c>
    </row>
    <row r="1904" spans="1:5">
      <c r="A1904" t="s">
        <v>3656</v>
      </c>
      <c r="B1904">
        <v>2</v>
      </c>
      <c r="C1904" t="s">
        <v>3657</v>
      </c>
      <c r="D1904" s="46">
        <v>3608.87</v>
      </c>
      <c r="E1904" s="46">
        <v>0</v>
      </c>
    </row>
    <row r="1905" spans="1:5">
      <c r="A1905" t="s">
        <v>3658</v>
      </c>
      <c r="B1905">
        <v>3</v>
      </c>
      <c r="C1905" t="s">
        <v>3659</v>
      </c>
      <c r="D1905" s="46">
        <v>0</v>
      </c>
      <c r="E1905" s="46">
        <v>0</v>
      </c>
    </row>
    <row r="1906" spans="1:5">
      <c r="A1906" t="s">
        <v>3660</v>
      </c>
      <c r="B1906">
        <v>4</v>
      </c>
      <c r="C1906" t="s">
        <v>3659</v>
      </c>
      <c r="D1906" s="46">
        <v>0</v>
      </c>
      <c r="E1906" s="46">
        <v>0</v>
      </c>
    </row>
    <row r="1907" spans="1:5">
      <c r="A1907" t="s">
        <v>3661</v>
      </c>
      <c r="B1907">
        <v>3</v>
      </c>
      <c r="C1907" t="s">
        <v>3662</v>
      </c>
      <c r="D1907" s="46">
        <v>2664.6</v>
      </c>
      <c r="E1907" s="46">
        <v>0</v>
      </c>
    </row>
    <row r="1908" spans="1:5">
      <c r="A1908" t="s">
        <v>3663</v>
      </c>
      <c r="B1908">
        <v>4</v>
      </c>
      <c r="C1908" t="s">
        <v>3662</v>
      </c>
      <c r="D1908" s="46">
        <v>2664.6</v>
      </c>
      <c r="E1908" s="46">
        <v>0</v>
      </c>
    </row>
    <row r="1909" spans="1:5">
      <c r="A1909" t="s">
        <v>3664</v>
      </c>
      <c r="B1909">
        <v>3</v>
      </c>
      <c r="C1909" t="s">
        <v>3665</v>
      </c>
      <c r="D1909" s="46">
        <v>944.27</v>
      </c>
      <c r="E1909" s="46">
        <v>0</v>
      </c>
    </row>
    <row r="1910" spans="1:5">
      <c r="A1910" t="s">
        <v>3666</v>
      </c>
      <c r="B1910">
        <v>4</v>
      </c>
      <c r="C1910" t="s">
        <v>3665</v>
      </c>
      <c r="D1910" s="46">
        <v>3194.1</v>
      </c>
      <c r="E1910" s="46">
        <v>0</v>
      </c>
    </row>
    <row r="1911" spans="1:5">
      <c r="A1911" t="s">
        <v>3667</v>
      </c>
      <c r="B1911">
        <v>4</v>
      </c>
      <c r="C1911" t="s">
        <v>3668</v>
      </c>
      <c r="D1911" s="46">
        <v>0</v>
      </c>
      <c r="E1911" s="46">
        <v>2249.83</v>
      </c>
    </row>
    <row r="1912" spans="1:5">
      <c r="A1912" t="s">
        <v>3669</v>
      </c>
      <c r="B1912">
        <v>2</v>
      </c>
      <c r="C1912" t="s">
        <v>3670</v>
      </c>
      <c r="D1912" s="46">
        <v>0</v>
      </c>
      <c r="E1912" s="46">
        <v>293424.07</v>
      </c>
    </row>
    <row r="1913" spans="1:5">
      <c r="A1913" t="s">
        <v>3671</v>
      </c>
      <c r="B1913">
        <v>3</v>
      </c>
      <c r="C1913" t="s">
        <v>3672</v>
      </c>
      <c r="D1913" s="46">
        <v>0</v>
      </c>
      <c r="E1913" s="46">
        <v>48995.14</v>
      </c>
    </row>
    <row r="1914" spans="1:5">
      <c r="A1914" t="s">
        <v>3673</v>
      </c>
      <c r="B1914">
        <v>4</v>
      </c>
      <c r="C1914" t="s">
        <v>3674</v>
      </c>
      <c r="D1914" s="46">
        <v>0</v>
      </c>
      <c r="E1914" s="46">
        <v>0</v>
      </c>
    </row>
    <row r="1915" spans="1:5">
      <c r="A1915" t="s">
        <v>3675</v>
      </c>
      <c r="B1915">
        <v>4</v>
      </c>
      <c r="C1915" t="s">
        <v>3676</v>
      </c>
      <c r="D1915" s="46">
        <v>0</v>
      </c>
      <c r="E1915" s="46">
        <v>60</v>
      </c>
    </row>
    <row r="1916" spans="1:5">
      <c r="A1916" t="s">
        <v>3677</v>
      </c>
      <c r="B1916">
        <v>4</v>
      </c>
      <c r="C1916" t="s">
        <v>3678</v>
      </c>
      <c r="D1916" s="46">
        <v>0</v>
      </c>
      <c r="E1916" s="46">
        <v>24286.23</v>
      </c>
    </row>
    <row r="1917" spans="1:5">
      <c r="A1917" t="s">
        <v>3679</v>
      </c>
      <c r="B1917">
        <v>4</v>
      </c>
      <c r="C1917" t="s">
        <v>3680</v>
      </c>
      <c r="D1917" s="46">
        <v>0</v>
      </c>
      <c r="E1917" s="46">
        <v>24648.91</v>
      </c>
    </row>
    <row r="1918" spans="1:5">
      <c r="A1918" t="s">
        <v>3681</v>
      </c>
      <c r="B1918">
        <v>3</v>
      </c>
      <c r="C1918" t="s">
        <v>3682</v>
      </c>
      <c r="D1918" s="46">
        <v>0</v>
      </c>
      <c r="E1918" s="46">
        <v>22510</v>
      </c>
    </row>
    <row r="1919" spans="1:5">
      <c r="A1919" t="s">
        <v>3683</v>
      </c>
      <c r="B1919">
        <v>4</v>
      </c>
      <c r="C1919" t="s">
        <v>3684</v>
      </c>
      <c r="D1919" s="46">
        <v>0</v>
      </c>
      <c r="E1919" s="46">
        <v>22510</v>
      </c>
    </row>
    <row r="1920" spans="1:5">
      <c r="A1920" t="s">
        <v>3685</v>
      </c>
      <c r="B1920">
        <v>3</v>
      </c>
      <c r="C1920" t="s">
        <v>3686</v>
      </c>
      <c r="D1920" s="46">
        <v>0</v>
      </c>
      <c r="E1920" s="46">
        <v>10710.85</v>
      </c>
    </row>
    <row r="1921" spans="1:5">
      <c r="A1921" t="s">
        <v>3687</v>
      </c>
      <c r="B1921">
        <v>4</v>
      </c>
      <c r="C1921" t="s">
        <v>3686</v>
      </c>
      <c r="D1921" s="46">
        <v>0</v>
      </c>
      <c r="E1921" s="46">
        <v>10710.85</v>
      </c>
    </row>
    <row r="1922" spans="1:5">
      <c r="A1922" t="s">
        <v>3688</v>
      </c>
      <c r="B1922">
        <v>3</v>
      </c>
      <c r="C1922" t="s">
        <v>3689</v>
      </c>
      <c r="D1922" s="46">
        <v>0</v>
      </c>
      <c r="E1922" s="46">
        <v>211208.08</v>
      </c>
    </row>
    <row r="1923" spans="1:5">
      <c r="A1923" t="s">
        <v>3690</v>
      </c>
      <c r="B1923">
        <v>4</v>
      </c>
      <c r="C1923" t="s">
        <v>3689</v>
      </c>
      <c r="D1923" s="46">
        <v>0</v>
      </c>
      <c r="E1923" s="46">
        <v>211208.08</v>
      </c>
    </row>
    <row r="1924" spans="1:5">
      <c r="A1924" t="s">
        <v>3691</v>
      </c>
      <c r="B1924">
        <v>2</v>
      </c>
      <c r="C1924" t="s">
        <v>3692</v>
      </c>
      <c r="D1924" s="46">
        <v>6847.42</v>
      </c>
      <c r="E1924" s="46">
        <v>0</v>
      </c>
    </row>
    <row r="1925" spans="1:5">
      <c r="A1925" t="s">
        <v>3693</v>
      </c>
      <c r="B1925">
        <v>3</v>
      </c>
      <c r="C1925" t="s">
        <v>3694</v>
      </c>
      <c r="D1925" s="46">
        <v>6847.42</v>
      </c>
      <c r="E1925" s="46">
        <v>0</v>
      </c>
    </row>
    <row r="1926" spans="1:5">
      <c r="A1926" t="s">
        <v>3695</v>
      </c>
      <c r="B1926">
        <v>4</v>
      </c>
      <c r="C1926" t="s">
        <v>3694</v>
      </c>
      <c r="D1926" s="46">
        <v>6847.42</v>
      </c>
      <c r="E1926" s="46">
        <v>0</v>
      </c>
    </row>
    <row r="1927" spans="1:5">
      <c r="A1927" s="44" t="s">
        <v>3696</v>
      </c>
      <c r="B1927" s="44">
        <v>1</v>
      </c>
      <c r="C1927" s="44" t="s">
        <v>3697</v>
      </c>
      <c r="D1927" s="45">
        <v>161979.76</v>
      </c>
      <c r="E1927" s="45">
        <v>0</v>
      </c>
    </row>
    <row r="1928" spans="1:5">
      <c r="A1928" t="s">
        <v>3698</v>
      </c>
      <c r="B1928">
        <v>2</v>
      </c>
      <c r="C1928" t="s">
        <v>3699</v>
      </c>
      <c r="D1928" s="46">
        <v>161979.76</v>
      </c>
      <c r="E1928" s="46">
        <v>0</v>
      </c>
    </row>
    <row r="1929" spans="1:5">
      <c r="A1929" t="s">
        <v>3700</v>
      </c>
      <c r="B1929">
        <v>3</v>
      </c>
      <c r="C1929" t="s">
        <v>3699</v>
      </c>
      <c r="D1929" s="46">
        <v>161979.76</v>
      </c>
      <c r="E1929" s="46">
        <v>0</v>
      </c>
    </row>
    <row r="1930" spans="1:5">
      <c r="A1930" t="s">
        <v>3701</v>
      </c>
      <c r="B1930">
        <v>4</v>
      </c>
      <c r="C1930" t="s">
        <v>3699</v>
      </c>
      <c r="D1930" s="46">
        <v>161979.76</v>
      </c>
      <c r="E1930" s="46">
        <v>0</v>
      </c>
    </row>
    <row r="1931" spans="1:5">
      <c r="A1931" s="44" t="s">
        <v>3702</v>
      </c>
      <c r="B1931" s="44">
        <v>1</v>
      </c>
      <c r="C1931" s="44" t="s">
        <v>3703</v>
      </c>
      <c r="D1931" s="45">
        <v>0</v>
      </c>
      <c r="E1931" s="45">
        <v>51188.46</v>
      </c>
    </row>
    <row r="1932" spans="1:5">
      <c r="A1932" t="s">
        <v>3704</v>
      </c>
      <c r="B1932">
        <v>2</v>
      </c>
      <c r="C1932" t="s">
        <v>3705</v>
      </c>
      <c r="D1932" s="46">
        <v>0</v>
      </c>
      <c r="E1932" s="46">
        <v>51188.46</v>
      </c>
    </row>
    <row r="1933" spans="1:5">
      <c r="A1933" t="s">
        <v>3706</v>
      </c>
      <c r="B1933">
        <v>3</v>
      </c>
      <c r="C1933" t="s">
        <v>3707</v>
      </c>
      <c r="D1933" s="46">
        <v>0</v>
      </c>
      <c r="E1933" s="46">
        <v>51188.46</v>
      </c>
    </row>
    <row r="1934" spans="1:5">
      <c r="A1934" t="s">
        <v>3708</v>
      </c>
      <c r="B1934">
        <v>4</v>
      </c>
      <c r="C1934" t="s">
        <v>3707</v>
      </c>
      <c r="D1934" s="46">
        <v>0</v>
      </c>
      <c r="E1934" s="46">
        <v>51188.46</v>
      </c>
    </row>
    <row r="1935" spans="1:5">
      <c r="A1935" s="44" t="s">
        <v>3709</v>
      </c>
      <c r="B1935" s="44">
        <v>1</v>
      </c>
      <c r="C1935" s="44" t="s">
        <v>3710</v>
      </c>
      <c r="D1935" s="45">
        <v>100452.6</v>
      </c>
      <c r="E1935" s="45">
        <v>0</v>
      </c>
    </row>
    <row r="1936" spans="1:5">
      <c r="A1936" t="s">
        <v>3711</v>
      </c>
      <c r="B1936">
        <v>2</v>
      </c>
      <c r="C1936" t="s">
        <v>3712</v>
      </c>
      <c r="D1936" s="46">
        <v>70655.64</v>
      </c>
      <c r="E1936" s="46">
        <v>0</v>
      </c>
    </row>
    <row r="1937" spans="1:5">
      <c r="A1937" t="s">
        <v>3713</v>
      </c>
      <c r="B1937">
        <v>3</v>
      </c>
      <c r="C1937" t="s">
        <v>3712</v>
      </c>
      <c r="D1937" s="46">
        <v>70655.64</v>
      </c>
      <c r="E1937" s="46">
        <v>0</v>
      </c>
    </row>
    <row r="1938" spans="1:5">
      <c r="A1938" t="s">
        <v>3714</v>
      </c>
      <c r="B1938">
        <v>4</v>
      </c>
      <c r="C1938" t="s">
        <v>3712</v>
      </c>
      <c r="D1938" s="46">
        <v>70655.64</v>
      </c>
      <c r="E1938" s="46">
        <v>0</v>
      </c>
    </row>
    <row r="1939" spans="1:5">
      <c r="A1939" t="s">
        <v>3715</v>
      </c>
      <c r="B1939">
        <v>2</v>
      </c>
      <c r="D1939" s="46">
        <v>29796.959999999999</v>
      </c>
      <c r="E1939" s="46">
        <v>0</v>
      </c>
    </row>
    <row r="1940" spans="1:5">
      <c r="A1940" t="s">
        <v>3716</v>
      </c>
      <c r="B1940">
        <v>3</v>
      </c>
      <c r="C1940" t="s">
        <v>3717</v>
      </c>
      <c r="D1940" s="46">
        <v>29796.959999999999</v>
      </c>
      <c r="E1940" s="46">
        <v>0</v>
      </c>
    </row>
    <row r="1941" spans="1:5">
      <c r="A1941" t="s">
        <v>3718</v>
      </c>
      <c r="B1941">
        <v>4</v>
      </c>
      <c r="C1941" t="s">
        <v>3719</v>
      </c>
      <c r="D1941" s="46">
        <v>29796.959999999999</v>
      </c>
      <c r="E1941" s="46">
        <v>0</v>
      </c>
    </row>
    <row r="1942" spans="1:5">
      <c r="A1942" s="44" t="s">
        <v>3720</v>
      </c>
      <c r="B1942" s="44">
        <v>1</v>
      </c>
      <c r="C1942" s="44" t="s">
        <v>3721</v>
      </c>
      <c r="D1942" s="45">
        <v>106271579.08</v>
      </c>
      <c r="E1942" s="45">
        <v>106271579.08</v>
      </c>
    </row>
    <row r="1943" spans="1:5">
      <c r="A1943" t="s">
        <v>3720</v>
      </c>
      <c r="B1943">
        <v>2</v>
      </c>
      <c r="C1943" t="s">
        <v>3722</v>
      </c>
      <c r="D1943" s="46">
        <v>152188121.83000001</v>
      </c>
      <c r="E1943" s="46">
        <v>152188121.83000001</v>
      </c>
    </row>
    <row r="1944" spans="1:5">
      <c r="A1944" t="s">
        <v>3720</v>
      </c>
      <c r="B1944">
        <v>3</v>
      </c>
      <c r="C1944" t="s">
        <v>3723</v>
      </c>
      <c r="D1944" s="46">
        <v>153819259.38</v>
      </c>
      <c r="E1944" s="46">
        <v>153819259.38</v>
      </c>
    </row>
    <row r="1945" spans="1:5">
      <c r="A1945" t="s">
        <v>3720</v>
      </c>
      <c r="B1945">
        <v>4</v>
      </c>
      <c r="C1945" t="s">
        <v>3724</v>
      </c>
      <c r="D1945" s="46">
        <v>154457895.59</v>
      </c>
      <c r="E1945" s="46">
        <v>154457895.59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
  <sheetViews>
    <sheetView workbookViewId="0">
      <selection activeCell="B72" sqref="B72"/>
    </sheetView>
  </sheetViews>
  <sheetFormatPr defaultColWidth="9.33203125" defaultRowHeight="15.6"/>
  <cols>
    <col min="1" max="1" width="67.33203125" style="1" customWidth="1"/>
    <col min="2" max="2" width="10" style="2" customWidth="1"/>
    <col min="3" max="3" width="21.83203125" style="3" customWidth="1"/>
    <col min="4" max="16384" width="9.33203125" style="3"/>
  </cols>
  <sheetData>
    <row r="1" spans="1:5" ht="31.15">
      <c r="A1" s="8" t="s">
        <v>3725</v>
      </c>
      <c r="B1" s="179" t="s">
        <v>3726</v>
      </c>
      <c r="C1" s="9">
        <f>'Ισολογισμός 2022 προς έγκριση'!I60+'Ισολογισμός 2022 προς έγκριση'!I64</f>
        <v>7622356.79</v>
      </c>
      <c r="D1" s="179" t="s">
        <v>3726</v>
      </c>
      <c r="E1" s="181">
        <f>C1/C2</f>
        <v>2.637773731958029</v>
      </c>
    </row>
    <row r="2" spans="1:5" ht="31.15">
      <c r="A2" s="10" t="s">
        <v>3727</v>
      </c>
      <c r="B2" s="180"/>
      <c r="C2" s="11">
        <f>'Ισολογισμός 2022 προς έγκριση'!U45+'Ισολογισμός 2022 προς έγκριση'!U65</f>
        <v>2889693.1899999995</v>
      </c>
      <c r="D2" s="180"/>
      <c r="E2" s="181"/>
    </row>
    <row r="4" spans="1:5">
      <c r="A4" s="12" t="s">
        <v>3728</v>
      </c>
    </row>
    <row r="5" spans="1:5" ht="31.15">
      <c r="A5" s="4" t="s">
        <v>3725</v>
      </c>
      <c r="B5" s="182" t="s">
        <v>3726</v>
      </c>
      <c r="C5" s="5">
        <f>C1-'Ισολογισμός 2022 προς έγκριση'!I59-792000</f>
        <v>2673281.46</v>
      </c>
      <c r="D5" s="182" t="s">
        <v>3726</v>
      </c>
      <c r="E5" s="184">
        <f>C5/C6</f>
        <v>0.92510909782778716</v>
      </c>
    </row>
    <row r="6" spans="1:5" ht="31.15">
      <c r="A6" s="6" t="s">
        <v>3727</v>
      </c>
      <c r="B6" s="183"/>
      <c r="C6" s="7">
        <f>C2</f>
        <v>2889693.1899999995</v>
      </c>
      <c r="D6" s="183"/>
      <c r="E6" s="184"/>
    </row>
  </sheetData>
  <mergeCells count="6">
    <mergeCell ref="B1:B2"/>
    <mergeCell ref="D1:D2"/>
    <mergeCell ref="E1:E2"/>
    <mergeCell ref="B5:B6"/>
    <mergeCell ref="D5:D6"/>
    <mergeCell ref="E5: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ΤΑΣΟΣ</dc:creator>
  <cp:keywords/>
  <dc:description/>
  <cp:lastModifiedBy/>
  <cp:revision/>
  <dcterms:created xsi:type="dcterms:W3CDTF">1997-11-11T15:21:33Z</dcterms:created>
  <dcterms:modified xsi:type="dcterms:W3CDTF">2024-10-02T06:15:42Z</dcterms:modified>
  <cp:category/>
  <cp:contentStatus/>
</cp:coreProperties>
</file>