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ΣΧΕΔΙΟ Α" sheetId="1" r:id="rId1"/>
    <sheet name="ΣΧΕΔΙΟ 1" sheetId="2" r:id="rId2"/>
    <sheet name="Φύλλο3" sheetId="3" r:id="rId3"/>
    <sheet name="Φύλλο1" sheetId="4" r:id="rId4"/>
  </sheets>
  <definedNames>
    <definedName name="_xlnm._FilterDatabase" localSheetId="1" hidden="1">'ΣΧΕΔΙΟ 1'!#REF!</definedName>
  </definedNames>
  <calcPr calcId="124519"/>
</workbook>
</file>

<file path=xl/calcChain.xml><?xml version="1.0" encoding="utf-8"?>
<calcChain xmlns="http://schemas.openxmlformats.org/spreadsheetml/2006/main">
  <c r="E154" i="3"/>
  <c r="F149"/>
  <c r="H148"/>
  <c r="H149" s="1"/>
  <c r="E148"/>
  <c r="E149" s="1"/>
  <c r="F143"/>
  <c r="F144" s="1"/>
  <c r="E143"/>
  <c r="E144" s="1"/>
  <c r="E137"/>
  <c r="F136"/>
  <c r="E136"/>
  <c r="H136" s="1"/>
  <c r="E135"/>
  <c r="E134"/>
  <c r="F134" s="1"/>
  <c r="E128"/>
  <c r="G127"/>
  <c r="E127"/>
  <c r="H127" s="1"/>
  <c r="E126"/>
  <c r="E125"/>
  <c r="G125" s="1"/>
  <c r="E124"/>
  <c r="E123"/>
  <c r="G123" s="1"/>
  <c r="E122"/>
  <c r="E121"/>
  <c r="F121" s="1"/>
  <c r="E120"/>
  <c r="E119"/>
  <c r="F119" s="1"/>
  <c r="F129" s="1"/>
  <c r="E113"/>
  <c r="F113" s="1"/>
  <c r="E112"/>
  <c r="E111"/>
  <c r="E114" s="1"/>
  <c r="E104"/>
  <c r="F104" s="1"/>
  <c r="E103"/>
  <c r="E102"/>
  <c r="F102" s="1"/>
  <c r="E101"/>
  <c r="E100"/>
  <c r="F100" s="1"/>
  <c r="E99"/>
  <c r="E98"/>
  <c r="F98" s="1"/>
  <c r="E97"/>
  <c r="E96"/>
  <c r="F96" s="1"/>
  <c r="E95"/>
  <c r="F94"/>
  <c r="E94"/>
  <c r="H94" s="1"/>
  <c r="E93"/>
  <c r="F92"/>
  <c r="E92"/>
  <c r="H92" s="1"/>
  <c r="E91"/>
  <c r="F90"/>
  <c r="E90"/>
  <c r="H90" s="1"/>
  <c r="E89"/>
  <c r="F88"/>
  <c r="E88"/>
  <c r="H88" s="1"/>
  <c r="E87"/>
  <c r="F86"/>
  <c r="E86"/>
  <c r="H86" s="1"/>
  <c r="E85"/>
  <c r="F84"/>
  <c r="E84"/>
  <c r="H84" s="1"/>
  <c r="E83"/>
  <c r="F82"/>
  <c r="E82"/>
  <c r="H82" s="1"/>
  <c r="E81"/>
  <c r="F80"/>
  <c r="E80"/>
  <c r="H80" s="1"/>
  <c r="E79"/>
  <c r="F78"/>
  <c r="E78"/>
  <c r="H78" s="1"/>
  <c r="E77"/>
  <c r="F76"/>
  <c r="E76"/>
  <c r="H76" s="1"/>
  <c r="E75"/>
  <c r="F74"/>
  <c r="E74"/>
  <c r="H74" s="1"/>
  <c r="E73"/>
  <c r="F72"/>
  <c r="E72"/>
  <c r="H72" s="1"/>
  <c r="E71"/>
  <c r="F70"/>
  <c r="E70"/>
  <c r="H70" s="1"/>
  <c r="E69"/>
  <c r="F68"/>
  <c r="E68"/>
  <c r="H68" s="1"/>
  <c r="E67"/>
  <c r="E105" s="1"/>
  <c r="E60"/>
  <c r="G59"/>
  <c r="E59"/>
  <c r="H59" s="1"/>
  <c r="E58"/>
  <c r="F57"/>
  <c r="E57"/>
  <c r="H57" s="1"/>
  <c r="E56"/>
  <c r="G55"/>
  <c r="E55"/>
  <c r="H55" s="1"/>
  <c r="E54"/>
  <c r="G53"/>
  <c r="E53"/>
  <c r="H53" s="1"/>
  <c r="E52"/>
  <c r="F51"/>
  <c r="E51"/>
  <c r="H51" s="1"/>
  <c r="E50"/>
  <c r="G49"/>
  <c r="E49"/>
  <c r="H49" s="1"/>
  <c r="E48"/>
  <c r="F47"/>
  <c r="E47"/>
  <c r="H47" s="1"/>
  <c r="E46"/>
  <c r="G45"/>
  <c r="E45"/>
  <c r="H45" s="1"/>
  <c r="E44"/>
  <c r="G43"/>
  <c r="E43"/>
  <c r="H43" s="1"/>
  <c r="E42"/>
  <c r="F41"/>
  <c r="E41"/>
  <c r="H41" s="1"/>
  <c r="E40"/>
  <c r="E39"/>
  <c r="F39" s="1"/>
  <c r="E38"/>
  <c r="F37"/>
  <c r="E37"/>
  <c r="H37" s="1"/>
  <c r="E36"/>
  <c r="G35"/>
  <c r="E35"/>
  <c r="H35" s="1"/>
  <c r="E34"/>
  <c r="F33"/>
  <c r="E33"/>
  <c r="H33" s="1"/>
  <c r="E32"/>
  <c r="G31"/>
  <c r="E31"/>
  <c r="H31" s="1"/>
  <c r="E30"/>
  <c r="G29"/>
  <c r="E29"/>
  <c r="H29" s="1"/>
  <c r="E28"/>
  <c r="G27"/>
  <c r="E27"/>
  <c r="H27" s="1"/>
  <c r="E26"/>
  <c r="G25"/>
  <c r="E25"/>
  <c r="H25" s="1"/>
  <c r="E24"/>
  <c r="F23"/>
  <c r="E23"/>
  <c r="H23" s="1"/>
  <c r="E22"/>
  <c r="G21"/>
  <c r="E21"/>
  <c r="H21" s="1"/>
  <c r="E20"/>
  <c r="G19"/>
  <c r="E19"/>
  <c r="H19" s="1"/>
  <c r="H18"/>
  <c r="E18"/>
  <c r="E17"/>
  <c r="G16"/>
  <c r="E16"/>
  <c r="H16" s="1"/>
  <c r="E15"/>
  <c r="F14"/>
  <c r="E14"/>
  <c r="H14" s="1"/>
  <c r="E13"/>
  <c r="G12"/>
  <c r="E12"/>
  <c r="H12" s="1"/>
  <c r="E11"/>
  <c r="G10"/>
  <c r="E10"/>
  <c r="H10" s="1"/>
  <c r="E9"/>
  <c r="G8"/>
  <c r="E8"/>
  <c r="H8" s="1"/>
  <c r="E7"/>
  <c r="E6"/>
  <c r="G6" s="1"/>
  <c r="E5"/>
  <c r="E4"/>
  <c r="F4" s="1"/>
  <c r="E3"/>
  <c r="E140" i="1"/>
  <c r="F140" s="1"/>
  <c r="E105"/>
  <c r="E104"/>
  <c r="E103"/>
  <c r="E158" i="2"/>
  <c r="C154"/>
  <c r="E153"/>
  <c r="F152"/>
  <c r="E152"/>
  <c r="H152" s="1"/>
  <c r="E151"/>
  <c r="F150"/>
  <c r="E150"/>
  <c r="E154" s="1"/>
  <c r="H154" s="1"/>
  <c r="F144"/>
  <c r="E143"/>
  <c r="E144" s="1"/>
  <c r="E135"/>
  <c r="G135" s="1"/>
  <c r="E134"/>
  <c r="E133"/>
  <c r="G133" s="1"/>
  <c r="E132"/>
  <c r="E131"/>
  <c r="G131" s="1"/>
  <c r="G130"/>
  <c r="E130"/>
  <c r="H130" s="1"/>
  <c r="E129"/>
  <c r="G129" s="1"/>
  <c r="F128"/>
  <c r="E128"/>
  <c r="H128" s="1"/>
  <c r="E127"/>
  <c r="G127" s="1"/>
  <c r="E126"/>
  <c r="E136" s="1"/>
  <c r="E120"/>
  <c r="E119"/>
  <c r="F119" s="1"/>
  <c r="E118"/>
  <c r="F117"/>
  <c r="E117"/>
  <c r="H117" s="1"/>
  <c r="E116"/>
  <c r="F115"/>
  <c r="E115"/>
  <c r="H115" s="1"/>
  <c r="E114"/>
  <c r="F113"/>
  <c r="E113"/>
  <c r="H113" s="1"/>
  <c r="E112"/>
  <c r="F111"/>
  <c r="E111"/>
  <c r="H111" s="1"/>
  <c r="E110"/>
  <c r="F109"/>
  <c r="E109"/>
  <c r="H109" s="1"/>
  <c r="E108"/>
  <c r="F107"/>
  <c r="E107"/>
  <c r="H107" s="1"/>
  <c r="E106"/>
  <c r="F105"/>
  <c r="E105"/>
  <c r="H105" s="1"/>
  <c r="E104"/>
  <c r="F103"/>
  <c r="E103"/>
  <c r="H103" s="1"/>
  <c r="E102"/>
  <c r="E101"/>
  <c r="F101" s="1"/>
  <c r="E100"/>
  <c r="F99"/>
  <c r="E99"/>
  <c r="H99" s="1"/>
  <c r="E98"/>
  <c r="E97"/>
  <c r="F97" s="1"/>
  <c r="E96"/>
  <c r="E95"/>
  <c r="F95" s="1"/>
  <c r="E94"/>
  <c r="E93"/>
  <c r="F93" s="1"/>
  <c r="E92"/>
  <c r="E91"/>
  <c r="F91" s="1"/>
  <c r="E90"/>
  <c r="E89"/>
  <c r="F89" s="1"/>
  <c r="E88"/>
  <c r="E87"/>
  <c r="F87" s="1"/>
  <c r="E86"/>
  <c r="E85"/>
  <c r="F85" s="1"/>
  <c r="E84"/>
  <c r="E83"/>
  <c r="F83" s="1"/>
  <c r="C78"/>
  <c r="E77"/>
  <c r="E78" s="1"/>
  <c r="C70"/>
  <c r="E69"/>
  <c r="F69" s="1"/>
  <c r="E68"/>
  <c r="E67"/>
  <c r="F67" s="1"/>
  <c r="E61"/>
  <c r="E60"/>
  <c r="G60" s="1"/>
  <c r="E59"/>
  <c r="E58"/>
  <c r="F58" s="1"/>
  <c r="E57"/>
  <c r="E56"/>
  <c r="G56" s="1"/>
  <c r="E55"/>
  <c r="E54"/>
  <c r="G54" s="1"/>
  <c r="E53"/>
  <c r="E52"/>
  <c r="F52" s="1"/>
  <c r="E51"/>
  <c r="E50"/>
  <c r="G50" s="1"/>
  <c r="E49"/>
  <c r="E48"/>
  <c r="F48" s="1"/>
  <c r="E47"/>
  <c r="E46"/>
  <c r="G46" s="1"/>
  <c r="E45"/>
  <c r="E44"/>
  <c r="G44" s="1"/>
  <c r="E43"/>
  <c r="E42"/>
  <c r="F42" s="1"/>
  <c r="E41"/>
  <c r="E40"/>
  <c r="F40" s="1"/>
  <c r="E39"/>
  <c r="E38"/>
  <c r="F38" s="1"/>
  <c r="E37"/>
  <c r="E36"/>
  <c r="G36" s="1"/>
  <c r="E35"/>
  <c r="E34"/>
  <c r="F34" s="1"/>
  <c r="E33"/>
  <c r="E32"/>
  <c r="G32" s="1"/>
  <c r="E31"/>
  <c r="E30"/>
  <c r="G30" s="1"/>
  <c r="E29"/>
  <c r="E28"/>
  <c r="G28" s="1"/>
  <c r="E27"/>
  <c r="E26"/>
  <c r="G26" s="1"/>
  <c r="E25"/>
  <c r="E24"/>
  <c r="F24" s="1"/>
  <c r="E23"/>
  <c r="E22"/>
  <c r="G22" s="1"/>
  <c r="E21"/>
  <c r="E20"/>
  <c r="G20" s="1"/>
  <c r="E19"/>
  <c r="H19" s="1"/>
  <c r="E18"/>
  <c r="E17"/>
  <c r="G17" s="1"/>
  <c r="E16"/>
  <c r="E15"/>
  <c r="F15" s="1"/>
  <c r="E14"/>
  <c r="E13"/>
  <c r="G13" s="1"/>
  <c r="E12"/>
  <c r="E11"/>
  <c r="G11" s="1"/>
  <c r="E10"/>
  <c r="E9"/>
  <c r="G9" s="1"/>
  <c r="E8"/>
  <c r="E7"/>
  <c r="G7" s="1"/>
  <c r="E6"/>
  <c r="E5"/>
  <c r="F5" s="1"/>
  <c r="E4"/>
  <c r="E151" i="1"/>
  <c r="F151" s="1"/>
  <c r="E130"/>
  <c r="E129"/>
  <c r="E128"/>
  <c r="F128" s="1"/>
  <c r="E127"/>
  <c r="E131" s="1"/>
  <c r="E120"/>
  <c r="E119"/>
  <c r="E111"/>
  <c r="F111" s="1"/>
  <c r="H111" s="1"/>
  <c r="E145"/>
  <c r="H145" s="1"/>
  <c r="H146" s="1"/>
  <c r="E118"/>
  <c r="G118" s="1"/>
  <c r="H118" s="1"/>
  <c r="E117"/>
  <c r="E116"/>
  <c r="G116" s="1"/>
  <c r="H116" s="1"/>
  <c r="E115"/>
  <c r="E114"/>
  <c r="G114" s="1"/>
  <c r="H114" s="1"/>
  <c r="E113"/>
  <c r="E112"/>
  <c r="G112" s="1"/>
  <c r="H112" s="1"/>
  <c r="E97"/>
  <c r="E96"/>
  <c r="E95"/>
  <c r="E94"/>
  <c r="E93"/>
  <c r="F93" s="1"/>
  <c r="E92"/>
  <c r="E91"/>
  <c r="F91" s="1"/>
  <c r="E90"/>
  <c r="E89"/>
  <c r="F89" s="1"/>
  <c r="E88"/>
  <c r="E87"/>
  <c r="F87" s="1"/>
  <c r="E86"/>
  <c r="E85"/>
  <c r="F85" s="1"/>
  <c r="E84"/>
  <c r="E83"/>
  <c r="F83" s="1"/>
  <c r="E82"/>
  <c r="E81"/>
  <c r="F81" s="1"/>
  <c r="E80"/>
  <c r="E79"/>
  <c r="F79" s="1"/>
  <c r="E78"/>
  <c r="E77"/>
  <c r="F77" s="1"/>
  <c r="E76"/>
  <c r="E75"/>
  <c r="E74"/>
  <c r="F74" s="1"/>
  <c r="E73"/>
  <c r="F73" s="1"/>
  <c r="E72"/>
  <c r="E71"/>
  <c r="F71" s="1"/>
  <c r="E70"/>
  <c r="E69"/>
  <c r="F69" s="1"/>
  <c r="E62"/>
  <c r="G62" s="1"/>
  <c r="H62" s="1"/>
  <c r="E61"/>
  <c r="G61" s="1"/>
  <c r="H61" s="1"/>
  <c r="E60"/>
  <c r="F60" s="1"/>
  <c r="H60" s="1"/>
  <c r="E59"/>
  <c r="F59" s="1"/>
  <c r="H59" s="1"/>
  <c r="E58"/>
  <c r="F58" s="1"/>
  <c r="H58" s="1"/>
  <c r="E57"/>
  <c r="G57" s="1"/>
  <c r="H57" s="1"/>
  <c r="E56"/>
  <c r="G56" s="1"/>
  <c r="H56" s="1"/>
  <c r="E55"/>
  <c r="G55" s="1"/>
  <c r="H55" s="1"/>
  <c r="E54"/>
  <c r="F54" s="1"/>
  <c r="H54" s="1"/>
  <c r="E53"/>
  <c r="F53" s="1"/>
  <c r="H53" s="1"/>
  <c r="E52"/>
  <c r="G52" s="1"/>
  <c r="H52" s="1"/>
  <c r="E51"/>
  <c r="G51" s="1"/>
  <c r="H51" s="1"/>
  <c r="E50"/>
  <c r="G50" s="1"/>
  <c r="H50" s="1"/>
  <c r="E49"/>
  <c r="F49" s="1"/>
  <c r="H49" s="1"/>
  <c r="E48"/>
  <c r="F48" s="1"/>
  <c r="H48" s="1"/>
  <c r="E47"/>
  <c r="G47" s="1"/>
  <c r="H47" s="1"/>
  <c r="E46"/>
  <c r="F46" s="1"/>
  <c r="H46" s="1"/>
  <c r="E45"/>
  <c r="G45" s="1"/>
  <c r="H45" s="1"/>
  <c r="E44"/>
  <c r="G44" s="1"/>
  <c r="H44" s="1"/>
  <c r="E43"/>
  <c r="F43" s="1"/>
  <c r="H43" s="1"/>
  <c r="E42"/>
  <c r="F42" s="1"/>
  <c r="H42" s="1"/>
  <c r="E41"/>
  <c r="F41" s="1"/>
  <c r="H41" s="1"/>
  <c r="E40"/>
  <c r="F40" s="1"/>
  <c r="H40" s="1"/>
  <c r="E39"/>
  <c r="F39" s="1"/>
  <c r="H39" s="1"/>
  <c r="E38"/>
  <c r="G38" s="1"/>
  <c r="H38" s="1"/>
  <c r="E37"/>
  <c r="G37" s="1"/>
  <c r="H37" s="1"/>
  <c r="E21"/>
  <c r="G21" s="1"/>
  <c r="E11"/>
  <c r="G11" s="1"/>
  <c r="E9"/>
  <c r="F9" s="1"/>
  <c r="E6"/>
  <c r="F6" s="1"/>
  <c r="E7"/>
  <c r="E8"/>
  <c r="G8" s="1"/>
  <c r="E10"/>
  <c r="G10" s="1"/>
  <c r="H10" s="1"/>
  <c r="E12"/>
  <c r="G12" s="1"/>
  <c r="E13"/>
  <c r="E14"/>
  <c r="E15"/>
  <c r="E16"/>
  <c r="E17"/>
  <c r="E18"/>
  <c r="G18" s="1"/>
  <c r="E19"/>
  <c r="E20"/>
  <c r="H20" s="1"/>
  <c r="E22"/>
  <c r="E23"/>
  <c r="E24"/>
  <c r="E25"/>
  <c r="E26"/>
  <c r="E27"/>
  <c r="E28"/>
  <c r="E29"/>
  <c r="E30"/>
  <c r="E31"/>
  <c r="E32"/>
  <c r="E33"/>
  <c r="E34"/>
  <c r="E35"/>
  <c r="F35" s="1"/>
  <c r="E36"/>
  <c r="E5"/>
  <c r="F3" i="3" l="1"/>
  <c r="H3" s="1"/>
  <c r="H4"/>
  <c r="F5"/>
  <c r="H5" s="1"/>
  <c r="H6"/>
  <c r="F7"/>
  <c r="H7" s="1"/>
  <c r="G9"/>
  <c r="H9" s="1"/>
  <c r="G11"/>
  <c r="H11" s="1"/>
  <c r="G13"/>
  <c r="H13" s="1"/>
  <c r="G15"/>
  <c r="H15" s="1"/>
  <c r="G17"/>
  <c r="H17" s="1"/>
  <c r="G20"/>
  <c r="H20" s="1"/>
  <c r="F22"/>
  <c r="H22" s="1"/>
  <c r="G24"/>
  <c r="H24" s="1"/>
  <c r="G26"/>
  <c r="H26" s="1"/>
  <c r="G28"/>
  <c r="H28" s="1"/>
  <c r="G30"/>
  <c r="H30" s="1"/>
  <c r="F32"/>
  <c r="H32" s="1"/>
  <c r="G34"/>
  <c r="H34" s="1"/>
  <c r="G36"/>
  <c r="H36" s="1"/>
  <c r="F38"/>
  <c r="H38" s="1"/>
  <c r="H39"/>
  <c r="F40"/>
  <c r="H40" s="1"/>
  <c r="G42"/>
  <c r="H42" s="1"/>
  <c r="F44"/>
  <c r="H44" s="1"/>
  <c r="F46"/>
  <c r="H46" s="1"/>
  <c r="G48"/>
  <c r="H48" s="1"/>
  <c r="G50"/>
  <c r="H50" s="1"/>
  <c r="F52"/>
  <c r="H52" s="1"/>
  <c r="G54"/>
  <c r="H54" s="1"/>
  <c r="F56"/>
  <c r="H56" s="1"/>
  <c r="F58"/>
  <c r="H58" s="1"/>
  <c r="G60"/>
  <c r="H60" s="1"/>
  <c r="F67"/>
  <c r="F69"/>
  <c r="H69" s="1"/>
  <c r="F71"/>
  <c r="H71" s="1"/>
  <c r="F73"/>
  <c r="H73" s="1"/>
  <c r="F75"/>
  <c r="H75" s="1"/>
  <c r="F77"/>
  <c r="H77" s="1"/>
  <c r="F79"/>
  <c r="H79" s="1"/>
  <c r="F81"/>
  <c r="H81" s="1"/>
  <c r="F83"/>
  <c r="H83" s="1"/>
  <c r="F85"/>
  <c r="H85" s="1"/>
  <c r="F87"/>
  <c r="H87" s="1"/>
  <c r="F89"/>
  <c r="H89" s="1"/>
  <c r="F91"/>
  <c r="H91" s="1"/>
  <c r="F93"/>
  <c r="H93" s="1"/>
  <c r="F95"/>
  <c r="H95" s="1"/>
  <c r="H96"/>
  <c r="F97"/>
  <c r="H97" s="1"/>
  <c r="H98"/>
  <c r="F99"/>
  <c r="H99" s="1"/>
  <c r="H100"/>
  <c r="F101"/>
  <c r="H101" s="1"/>
  <c r="H102"/>
  <c r="F103"/>
  <c r="H103" s="1"/>
  <c r="H104"/>
  <c r="F112"/>
  <c r="H112" s="1"/>
  <c r="H113"/>
  <c r="H119"/>
  <c r="G120"/>
  <c r="H120" s="1"/>
  <c r="H121"/>
  <c r="G122"/>
  <c r="H122" s="1"/>
  <c r="H123"/>
  <c r="G124"/>
  <c r="H124" s="1"/>
  <c r="H125"/>
  <c r="G126"/>
  <c r="H126" s="1"/>
  <c r="G128"/>
  <c r="H128" s="1"/>
  <c r="E129"/>
  <c r="H134"/>
  <c r="F135"/>
  <c r="H135" s="1"/>
  <c r="F137"/>
  <c r="H137" s="1"/>
  <c r="E138"/>
  <c r="H138" s="1"/>
  <c r="H143"/>
  <c r="H144" s="1"/>
  <c r="F154"/>
  <c r="F155" s="1"/>
  <c r="E155"/>
  <c r="H67"/>
  <c r="F111"/>
  <c r="F114" s="1"/>
  <c r="E106" i="1"/>
  <c r="E141"/>
  <c r="H140"/>
  <c r="H141" s="1"/>
  <c r="F103"/>
  <c r="F105"/>
  <c r="H105" s="1"/>
  <c r="H103"/>
  <c r="F104"/>
  <c r="H104" s="1"/>
  <c r="E152"/>
  <c r="F4" i="2"/>
  <c r="H5"/>
  <c r="F6"/>
  <c r="H6" s="1"/>
  <c r="H7"/>
  <c r="F8"/>
  <c r="H8" s="1"/>
  <c r="H9"/>
  <c r="G10"/>
  <c r="H10" s="1"/>
  <c r="H11"/>
  <c r="G12"/>
  <c r="H12" s="1"/>
  <c r="H13"/>
  <c r="G14"/>
  <c r="H14" s="1"/>
  <c r="H15"/>
  <c r="G16"/>
  <c r="H16" s="1"/>
  <c r="H17"/>
  <c r="G18"/>
  <c r="H18" s="1"/>
  <c r="H20"/>
  <c r="G21"/>
  <c r="H21" s="1"/>
  <c r="H22"/>
  <c r="F23"/>
  <c r="H23" s="1"/>
  <c r="H24"/>
  <c r="G25"/>
  <c r="H25" s="1"/>
  <c r="H26"/>
  <c r="G27"/>
  <c r="H27" s="1"/>
  <c r="H28"/>
  <c r="G29"/>
  <c r="H29" s="1"/>
  <c r="H30"/>
  <c r="G31"/>
  <c r="H31" s="1"/>
  <c r="H32"/>
  <c r="F33"/>
  <c r="H33" s="1"/>
  <c r="H34"/>
  <c r="G35"/>
  <c r="H35" s="1"/>
  <c r="H36"/>
  <c r="G37"/>
  <c r="H37" s="1"/>
  <c r="H38"/>
  <c r="F39"/>
  <c r="H39" s="1"/>
  <c r="H40"/>
  <c r="F41"/>
  <c r="H41" s="1"/>
  <c r="H42"/>
  <c r="G43"/>
  <c r="H43" s="1"/>
  <c r="H44"/>
  <c r="F45"/>
  <c r="H45" s="1"/>
  <c r="H46"/>
  <c r="F47"/>
  <c r="H47" s="1"/>
  <c r="H48"/>
  <c r="G49"/>
  <c r="H49" s="1"/>
  <c r="H50"/>
  <c r="G51"/>
  <c r="H51" s="1"/>
  <c r="H52"/>
  <c r="F53"/>
  <c r="H53" s="1"/>
  <c r="H54"/>
  <c r="G55"/>
  <c r="H55" s="1"/>
  <c r="H56"/>
  <c r="F57"/>
  <c r="H57" s="1"/>
  <c r="H58"/>
  <c r="F59"/>
  <c r="H59" s="1"/>
  <c r="H60"/>
  <c r="G61"/>
  <c r="H61" s="1"/>
  <c r="E62"/>
  <c r="H67"/>
  <c r="F68"/>
  <c r="F70" s="1"/>
  <c r="H69"/>
  <c r="E70"/>
  <c r="F77"/>
  <c r="F78" s="1"/>
  <c r="H83"/>
  <c r="F84"/>
  <c r="F121" s="1"/>
  <c r="H85"/>
  <c r="F86"/>
  <c r="H86" s="1"/>
  <c r="H87"/>
  <c r="F88"/>
  <c r="H88" s="1"/>
  <c r="H89"/>
  <c r="F90"/>
  <c r="H90" s="1"/>
  <c r="H91"/>
  <c r="F92"/>
  <c r="H92" s="1"/>
  <c r="H93"/>
  <c r="F94"/>
  <c r="H94" s="1"/>
  <c r="H95"/>
  <c r="F96"/>
  <c r="H96" s="1"/>
  <c r="H97"/>
  <c r="F98"/>
  <c r="H98" s="1"/>
  <c r="F100"/>
  <c r="H100" s="1"/>
  <c r="H101"/>
  <c r="F102"/>
  <c r="H102" s="1"/>
  <c r="F104"/>
  <c r="H104" s="1"/>
  <c r="F106"/>
  <c r="H106" s="1"/>
  <c r="F108"/>
  <c r="H108" s="1"/>
  <c r="F110"/>
  <c r="H110" s="1"/>
  <c r="F112"/>
  <c r="H112" s="1"/>
  <c r="F114"/>
  <c r="H114" s="1"/>
  <c r="F116"/>
  <c r="H116" s="1"/>
  <c r="F118"/>
  <c r="H118" s="1"/>
  <c r="H119"/>
  <c r="F120"/>
  <c r="H120" s="1"/>
  <c r="E121"/>
  <c r="F126"/>
  <c r="F136" s="1"/>
  <c r="H127"/>
  <c r="H129"/>
  <c r="H131"/>
  <c r="G132"/>
  <c r="G136" s="1"/>
  <c r="H133"/>
  <c r="G134"/>
  <c r="H134" s="1"/>
  <c r="H135"/>
  <c r="H143"/>
  <c r="H144" s="1"/>
  <c r="H150"/>
  <c r="F151"/>
  <c r="H151" s="1"/>
  <c r="F153"/>
  <c r="H153" s="1"/>
  <c r="F158"/>
  <c r="F159" s="1"/>
  <c r="E159"/>
  <c r="H77"/>
  <c r="H78" s="1"/>
  <c r="H151" i="1"/>
  <c r="H152" s="1"/>
  <c r="F127"/>
  <c r="H127" s="1"/>
  <c r="F129"/>
  <c r="H129" s="1"/>
  <c r="F130"/>
  <c r="H130" s="1"/>
  <c r="G119"/>
  <c r="H119" s="1"/>
  <c r="H128"/>
  <c r="H9"/>
  <c r="E146"/>
  <c r="E121"/>
  <c r="G120"/>
  <c r="F5"/>
  <c r="G22"/>
  <c r="H22" s="1"/>
  <c r="F24"/>
  <c r="H24" s="1"/>
  <c r="G26"/>
  <c r="H26" s="1"/>
  <c r="G28"/>
  <c r="H28" s="1"/>
  <c r="G30"/>
  <c r="H30" s="1"/>
  <c r="G32"/>
  <c r="H32" s="1"/>
  <c r="G36"/>
  <c r="H36" s="1"/>
  <c r="F70"/>
  <c r="H70" s="1"/>
  <c r="F72"/>
  <c r="H72" s="1"/>
  <c r="F75"/>
  <c r="H75" s="1"/>
  <c r="H69"/>
  <c r="H71"/>
  <c r="H73"/>
  <c r="H74"/>
  <c r="H35"/>
  <c r="G23"/>
  <c r="H23" s="1"/>
  <c r="F25"/>
  <c r="H25" s="1"/>
  <c r="G27"/>
  <c r="H27" s="1"/>
  <c r="G29"/>
  <c r="H29" s="1"/>
  <c r="G31"/>
  <c r="G33"/>
  <c r="H33" s="1"/>
  <c r="F34"/>
  <c r="H34" s="1"/>
  <c r="G115"/>
  <c r="H115" s="1"/>
  <c r="G117"/>
  <c r="H117" s="1"/>
  <c r="F113"/>
  <c r="F97"/>
  <c r="H97" s="1"/>
  <c r="F96"/>
  <c r="H96" s="1"/>
  <c r="F95"/>
  <c r="H95" s="1"/>
  <c r="F94"/>
  <c r="H94" s="1"/>
  <c r="H93"/>
  <c r="F92"/>
  <c r="H92" s="1"/>
  <c r="H91"/>
  <c r="F90"/>
  <c r="H90" s="1"/>
  <c r="H89"/>
  <c r="F88"/>
  <c r="H88" s="1"/>
  <c r="H87"/>
  <c r="F86"/>
  <c r="H86" s="1"/>
  <c r="H85"/>
  <c r="F84"/>
  <c r="H84" s="1"/>
  <c r="H83"/>
  <c r="F82"/>
  <c r="H82" s="1"/>
  <c r="H81"/>
  <c r="F80"/>
  <c r="H80" s="1"/>
  <c r="H79"/>
  <c r="F78"/>
  <c r="H78" s="1"/>
  <c r="H77"/>
  <c r="F76"/>
  <c r="H76" s="1"/>
  <c r="H21"/>
  <c r="F7"/>
  <c r="H7" s="1"/>
  <c r="H6"/>
  <c r="H8"/>
  <c r="H11"/>
  <c r="H18"/>
  <c r="G13"/>
  <c r="H13" s="1"/>
  <c r="G15"/>
  <c r="H15" s="1"/>
  <c r="G17"/>
  <c r="H17" s="1"/>
  <c r="G19"/>
  <c r="H19" s="1"/>
  <c r="H12"/>
  <c r="G14"/>
  <c r="H14" s="1"/>
  <c r="F16"/>
  <c r="H16" s="1"/>
  <c r="H61" i="3" l="1"/>
  <c r="H129"/>
  <c r="G61"/>
  <c r="H105"/>
  <c r="G129"/>
  <c r="H111"/>
  <c r="H114" s="1"/>
  <c r="F105"/>
  <c r="F61"/>
  <c r="H154"/>
  <c r="H155" s="1"/>
  <c r="H5" i="1"/>
  <c r="H31"/>
  <c r="H126" i="2"/>
  <c r="F62"/>
  <c r="H68"/>
  <c r="H70" s="1"/>
  <c r="G62"/>
  <c r="H4"/>
  <c r="H62" s="1"/>
  <c r="H132"/>
  <c r="H84"/>
  <c r="H121" s="1"/>
  <c r="H158"/>
  <c r="H159" s="1"/>
  <c r="H113" i="1"/>
  <c r="H120"/>
  <c r="H136" i="2" l="1"/>
</calcChain>
</file>

<file path=xl/sharedStrings.xml><?xml version="1.0" encoding="utf-8"?>
<sst xmlns="http://schemas.openxmlformats.org/spreadsheetml/2006/main" count="903" uniqueCount="142">
  <si>
    <t>Μ.Μ.</t>
  </si>
  <si>
    <t>ΠΟΣΟΤΗΤΑ</t>
  </si>
  <si>
    <t>ΣΥΝΟΛΙΚΗ ΤΙΜΗ ΑΝΕΥ ΦΠΑ</t>
  </si>
  <si>
    <t>ΦΠΑ 13%</t>
  </si>
  <si>
    <t>ΦΠΑ 23%</t>
  </si>
  <si>
    <t>ΣΥΝΟΛΟ ΜΕ ΦΠΑ</t>
  </si>
  <si>
    <t>ΕΙΔΟΣ - ΠΕΡΙΓΡΑΦΗ</t>
  </si>
  <si>
    <t>Αλάτι (πλαστική συσκευασία 500 γρ.)</t>
  </si>
  <si>
    <t>Αλεύρι φαρίνα (χάρτινη συσκευασία 500 γρ.)</t>
  </si>
  <si>
    <t>Αλεύρι σίτου διαφόρων χρήσεων (χάρτινη συσκευασία 1000 γρ.)</t>
  </si>
  <si>
    <t>Αρακάς κατεψυγμένος (συσκ. 1000 γρ.)</t>
  </si>
  <si>
    <t>Αυγά (μεσαία 53-63 γρ.)</t>
  </si>
  <si>
    <t>Βανίλια άρωμα               (5 τεμ/φακ)</t>
  </si>
  <si>
    <t>Γιαούρτι βρεφικό λευκό - γεύσεις 150γρ. 2τεμ (τυπου  advance)</t>
  </si>
  <si>
    <t>Δάφνη (συσκευασία 20 γρ.)</t>
  </si>
  <si>
    <t>Δυόσμος (συσκευασία 40 γρ.)</t>
  </si>
  <si>
    <t>Ελιές</t>
  </si>
  <si>
    <t>Ζάχαρη (χάρτινη συσκευασία 1.000 γρ.)</t>
  </si>
  <si>
    <t>Ζυμαρικά διάφορα ( σπαγγέτι, κοφτό, Νο 3, κριθαράκι, κλπ. συσκ. 500 γρ.)</t>
  </si>
  <si>
    <t>Κακάο (συσκευασία 125 γρ.)</t>
  </si>
  <si>
    <t>Κανέλλα ξύλο σακουλάκι 50γρ.</t>
  </si>
  <si>
    <t>Κανέλλα σκόνη σακουλάκι</t>
  </si>
  <si>
    <t>Κατεψυγμένα τυροπιτάκια 1κιλ.</t>
  </si>
  <si>
    <t>Κύμινο (φακελάκι 50 γρ.)</t>
  </si>
  <si>
    <t>Μαρμελάδα (βάζο γυάλινο χωρίς συντηρητικά και χρωστικές ουσίες) συσκ. 400 γρ.</t>
  </si>
  <si>
    <t>Μέλι ανθέων ή θυμαρίσιο (συσκ. 1000 γρ.)</t>
  </si>
  <si>
    <t>Ρεβύθια (συσκ. 500 γρ.)</t>
  </si>
  <si>
    <t>Μπισκότα  ολικής άλεσης (συσκ. 275 γρ.)</t>
  </si>
  <si>
    <t>Νιφάδες καλαμποκιού (κορν φλείκς)(συσκευασία 500 γρ.)</t>
  </si>
  <si>
    <t>Νιφάδες ολικής αλέσεως σοκολατούχες (κορν φλείκς τύπου cocopops)(συσκευασία 500 γρ.)</t>
  </si>
  <si>
    <t>Ξύδι (πλαστική φιάλη 400 γρ.)</t>
  </si>
  <si>
    <t>Πιπέρι (συσκ. 100γρ.)</t>
  </si>
  <si>
    <t>Ταχίνι με κακάο (συσκευασία 1.000 γρ.)</t>
  </si>
  <si>
    <t>Ρίγανη (συσκ. 50 γρ.)</t>
  </si>
  <si>
    <t>Ρύζι (μπόνετ κίτρινο) πακέτο 1000γρ.</t>
  </si>
  <si>
    <t>Ρύζι σούπας γλασέ ή καρολίνα(πακέτο 1000 γρ.)</t>
  </si>
  <si>
    <t>Τοματάκια ολόκληρα αποφλοιωμένα(συσκ. 1.000 γρ.)</t>
  </si>
  <si>
    <t>Τσαι του βουνού (συσκ. των 80 gr.)</t>
  </si>
  <si>
    <t>Τυρί κασέρι 40% υγρ. – 40% λίπος εγχώριο</t>
  </si>
  <si>
    <t xml:space="preserve">Τυρί  σε φέτες για τόστ </t>
  </si>
  <si>
    <t>Τυρί φέτα εγχώρια 56% - υγρ. – 43 % λίπος</t>
  </si>
  <si>
    <t>Φακές ψιλές – χονδρές (συσκ. 500 γρ.)</t>
  </si>
  <si>
    <t>Φασόλια ξερά μέτρια (συσκ. 500 γρ.)</t>
  </si>
  <si>
    <t>Φυσικός χυμός κοκτέιλ φρούτων(συσκ. 1 λιτ.)</t>
  </si>
  <si>
    <t>Τραχανάς(συσκ. 500γρ.)</t>
  </si>
  <si>
    <t>Χυλοπίτες (συσκ. 500γρ.</t>
  </si>
  <si>
    <t>Αραβοσιτέλαιο (συσκ. 1  λιτ)</t>
  </si>
  <si>
    <t>Νερό (συσκ. 6άδων με μπουκάλια του 1,5 λιτ.)</t>
  </si>
  <si>
    <t>Φιδές ψιλός (συσκ. των 250 gr)</t>
  </si>
  <si>
    <t>Χαμομήλι συσκ. 10 τεμ του 1,5 γρ.</t>
  </si>
  <si>
    <t>Ψωμί για τοστ (συσκ. 750 γρ.)</t>
  </si>
  <si>
    <t>Γιαούρτι στραγγιστό (συσκ. του 1 κιλ.)</t>
  </si>
  <si>
    <t>Φαρίν λακτέ (συσκ. των 400 γρ.)</t>
  </si>
  <si>
    <t>Καρυδόψυχα χύμα</t>
  </si>
  <si>
    <t>Αμυγδαλόψυχα χύμα</t>
  </si>
  <si>
    <t>Ξηρή μαγιά (συσκ. των 3 τεμ. / 9 γρ.)</t>
  </si>
  <si>
    <t>Μπισκοτόκρεμα (συσκ. των 400 γρ.)</t>
  </si>
  <si>
    <t>Βούτυρο αγελάδος (συσκ. των 250 γρ.)</t>
  </si>
  <si>
    <t>Γιαούρτι αγελαδινό(συσκ. των 200 gr.)</t>
  </si>
  <si>
    <t>Τοματοπολτός συμπυκνωμένος σε κονσέρβα(συσκ. 410 γρ.)</t>
  </si>
  <si>
    <t>Κουάκερ βρώμης (συσκ.500 γρ.)</t>
  </si>
  <si>
    <t>ΚΙΜΑΣ( μπούτι μόσχου)</t>
  </si>
  <si>
    <t>ΚΡΕΑΣ ΜΠΟΥΤΙ( μόσχου ποντίκι χωρίς κόκαλο )</t>
  </si>
  <si>
    <t>ΚΟΤΟΠΟΥΛΟ (Τ. 65% Α)</t>
  </si>
  <si>
    <t>ΠΕΡΚΑ ΦΙΛΕΤΟ</t>
  </si>
  <si>
    <t xml:space="preserve">ΒΑΚΑΛΑΟΣ ΑΚΕΦΑΛΟΣ </t>
  </si>
  <si>
    <t>ΑΓΓΟΥΡΙΑ</t>
  </si>
  <si>
    <t>ΑΧΛΑΔΙΑ ΚΡΥΣΤΑΛΛΙΑ ΕΓΧΩΡΙΑ</t>
  </si>
  <si>
    <t>ΒΕΡΥΚΟΚΑ ΜΠΕΜΠΕΚΟΥ</t>
  </si>
  <si>
    <t>ΚΑΡΟΤΑ</t>
  </si>
  <si>
    <t>ΚΑΡΠΟΥΖΙΑ</t>
  </si>
  <si>
    <t>ΚΕΡΑΣΙΑ</t>
  </si>
  <si>
    <t>ΚΟΛΟΚΥΘΙΑ</t>
  </si>
  <si>
    <t>ΚΡΕΜΜΥΔΙΑ ΞΕΡΑ</t>
  </si>
  <si>
    <t>ΚΡΕΜΜΥΔΙΑ ΦΡΕΣΚΑ</t>
  </si>
  <si>
    <t>ΛΑΧΑΝΟ</t>
  </si>
  <si>
    <t>ΛΕΜΟΝΙΑ</t>
  </si>
  <si>
    <t xml:space="preserve">ΜΑΪΝΤΑΝΟΣ 450 ΓΡ. </t>
  </si>
  <si>
    <t>ΜΑΝΤΑΡΙΝΙΑ ΚΛΗΜΕΝΤ.</t>
  </si>
  <si>
    <t>ΜΑΡΟΥΛΙ</t>
  </si>
  <si>
    <t>ΜΕΛΙΤΖΑΝΕΣ ΦΛΑΣΚΕΣ</t>
  </si>
  <si>
    <t>ΜΗΛΑ ΣΤΑΡΚΙΝ  Α΄ ΠΟΙΟΤ. ΕΓΧ.</t>
  </si>
  <si>
    <t>ΜΠΑΝΑΝΕΣ</t>
  </si>
  <si>
    <t>ΝΤΟΜΑΤΕΣ Α΄  ΠΟΙΟΤ.</t>
  </si>
  <si>
    <t>ΠΑΤΑΤΕΣ ΕΓΧΩΡΙΕΣ</t>
  </si>
  <si>
    <t>ΠΕΠΟΝΙΑ</t>
  </si>
  <si>
    <t>ΠΙΠΕΡΙΕΣ ΣΤΡΟΓ.</t>
  </si>
  <si>
    <t>ΠΟΡΤΟΚΑΛΙΑ</t>
  </si>
  <si>
    <t>ΡΟΔΑΚΙΝΑ</t>
  </si>
  <si>
    <t>ΣΕΛΙΝΟ</t>
  </si>
  <si>
    <t>ΣΚΟΡΔΑ ΤΟ ΕΝΑ</t>
  </si>
  <si>
    <t>ΣΠΑΝΑΚΙ</t>
  </si>
  <si>
    <t>ΣΤΑΦΥΛΙΑ (Σουλτανίνα)</t>
  </si>
  <si>
    <t>ΦΑΣΟΛΙΑ ΓΙΓΑΝΤΕΣ</t>
  </si>
  <si>
    <t>ΦΑΣΟΛΑΚΙΑ ΦΡΕΣΚΑ</t>
  </si>
  <si>
    <t>ΦΑΣΟΛΙΑ (ΜΠΑΡΜΠΟΥΝΙΑ – ΤΣΑΟΥΛΙΑ)</t>
  </si>
  <si>
    <t>ΦΡΑΟΥΛΕΣ</t>
  </si>
  <si>
    <t>ΜΠΡΟΚΟΛΟ</t>
  </si>
  <si>
    <t>ΚΟΥΝΟΥΠΙΔΙ</t>
  </si>
  <si>
    <t>ΝΤΟΜΑΤΕΣ ΓΙΑ ΣΑΛΤΣΑ</t>
  </si>
  <si>
    <t>ΠΡΑΣΑ</t>
  </si>
  <si>
    <t>ΠΑΝΤΖΑΡΙΑ</t>
  </si>
  <si>
    <t>ΠΙΠΕΡΙΕΣ ΓΙΑ ΤΗΓΑΝΙΣΜΑ</t>
  </si>
  <si>
    <t>ΡΕΠΑΝΙ</t>
  </si>
  <si>
    <t>ΑΡΤΟΣ (350 γρ.)</t>
  </si>
  <si>
    <t>ΤΣΟΥΡΕΚΙΑ  (ατομικά)</t>
  </si>
  <si>
    <t xml:space="preserve">ΚΟΥΛΟΥΡΙΑ </t>
  </si>
  <si>
    <t>ΣΤΑΦΥΔΟΨΩΜΟ</t>
  </si>
  <si>
    <t xml:space="preserve">ΜΕΛΟΜΑΚΑΡΟΝΑ   </t>
  </si>
  <si>
    <t xml:space="preserve">ΚΟΥΡΑΜΠΙΕΔΕΣ   </t>
  </si>
  <si>
    <t xml:space="preserve">ΒΑΣΙΛΟΠΙΤΕΣ   </t>
  </si>
  <si>
    <t>ΚΑΡΑΜΕΛΕΣ (ζελεδάκια)</t>
  </si>
  <si>
    <t>Ελαιόλαδο εξαιρετικά (EXTRA) παρθένο(συσκευασία 1 λιτ.)</t>
  </si>
  <si>
    <t>ΤΕΜ.</t>
  </si>
  <si>
    <t>ΚΙΛΟ</t>
  </si>
  <si>
    <t>ΤΙΜΗ ΜΟΝΑΔΟΣ</t>
  </si>
  <si>
    <t>Ρόφημα (συσκ.1000γρ)</t>
  </si>
  <si>
    <t>Μπέϊκιν πάουντερ (συσκ. 200γρ)</t>
  </si>
  <si>
    <t>Τοματοχυμός (συσκ. 500 γρ.)</t>
  </si>
  <si>
    <t>Φυτική μαργαρίνη σοφτ (συσκ. 250gr.)</t>
  </si>
  <si>
    <t>ΤΕΜ</t>
  </si>
  <si>
    <t>ΚΙΛΑ</t>
  </si>
  <si>
    <t>ΤΥΡΟΠΙΤΑΤΩΝ 180γρ.</t>
  </si>
  <si>
    <t>ΣΥΝΟΛΑ</t>
  </si>
  <si>
    <t>ΓΑΛΑ ΦΡΕΣΚΟ ΠΑΣΤΕΡΙΩΜΕΝΟ</t>
  </si>
  <si>
    <t>ΛΙΤΡΟ</t>
  </si>
  <si>
    <t>ΓΑΛΑ ΦΡΕΣΚΟ ΠΑΣΤΕΡΙΩΜΕΝΟ ΔΗΜ. ΕΝΟΤ. ΝΑΟΥΣΑΣ</t>
  </si>
  <si>
    <t>ΓΑΛΑ ΦΡΕΣΚΟ ΠΑΣΤΕΡΙΩΜΕΝΟ ΔΗΜ ΕΝΟΤ. ΕΙΡΗΝΟΥΠΟΛΗΣ</t>
  </si>
  <si>
    <t>ΓΑΛΑ ΦΡΕΣΚΟ ΠΑΣΤΕΡΙΩΜΕΝΟ ΔΗΜ ΕΝΟΤ. ΑΝΘΕΜΙΩΝ</t>
  </si>
  <si>
    <t>ΤΥΡΟΠΙΤΑΚΙΑ/ΣΠΑΝΑΚΟΠΙΤΑΚΙΑ/ΖΑΜΠΟΝΟΠΙΤΑΚΙΑ</t>
  </si>
  <si>
    <t>ΠΡΟΜΗΘΕΙΑ ΕΙΔΩΝ ΠΑΝΤΟΠΩΛΕΙΟΥ Α</t>
  </si>
  <si>
    <t>ΓΑΛΑ  ΦΡΕΣΚΟ ΑΓΕΛΑΔΙΝΟ ΔΗΜΟΥ ΝΑΟΥΣΑΣ</t>
  </si>
  <si>
    <t>ΛΙΤΡΑ</t>
  </si>
  <si>
    <t>ΠΡΟΜΗΘΕΙΑ ΕΙΔΩΝ ΠΑΝΤΟΠΩΛΕΙΟΥ (ΟΜΑΔΑ Α)</t>
  </si>
  <si>
    <t>ΠΡΟΜΗΘΕΙΑ ΕΙΔΩΝ ΟΠΩΡΟΠΩΛΕΙΟΥ (ΟΜΑΔΑ Β)</t>
  </si>
  <si>
    <t>ΠΡΟΜΗΘΕΙΑ ΕΙΔΩΝ ΚΡΕΟΠΩΛΕΙΟΥ (ΟΜΑΔΑ Γ)</t>
  </si>
  <si>
    <t>ΠΡΟΜΗΘΕΙΑ ΕΙΔΩΝ ΙΧΘΥΟΠΩΛΕΙΟ (ΟΜΑΔΑ ΣΤ)</t>
  </si>
  <si>
    <t>ΠΡΟΜΗΘΕΙΑ ΕΙΔΩΝ ΑΡΤΟΠΟΙΕΙΟΥ ΚΑΙ ΖΑΧΑΡΟΠΛΑΣΤΙΚΗΣ (ΟΜΑΔΑ Δ)</t>
  </si>
  <si>
    <t>ΠΡΟΜΗΘΕΙΑ ΕΛΑΙΟΛΑΔΟΥ (ΟΜΑΔΑ Ζ)</t>
  </si>
  <si>
    <t>ΠΡΟΜΗΘΕΙΑ ΓΑΛΑΚΤΟΣ Ν.Π.Δ.Δ. (ΚΕΝΤΡΟ ΚΟΙΝΩΝΙΚΗΣ ΠΡΟΣΤΑΣΙΑΣ ΚΑΙ ΑΛΛΗΛΕΓΓΥΗΣ ΔΗΜΟΥ ΝΑΟΥΣΑΣ) (ΟΜΑΔΑ Ε)</t>
  </si>
  <si>
    <t>ΠΡΟΜΗΘΕΙΑ ΓΑΛΑΚΤΟΣ ΔΗΜΟΥ ΝΑΟΥΣΑΣ (ΟΜΑΔΑ Η)</t>
  </si>
  <si>
    <t>ΠΡΟΜΗΘΕΙΑ ΕΙΔΩΝ ΤΡΟΦΙΜΩΝ ΚΑΙ ΓΑΛΑΚΤΟΣ ΓΙΑ ΤΑ ΝΟΜΙΚΑ ΠΡΟΣΩΠΑ ΚΑΙ  ΤΟ ΠΡΟΣΩΠΙΚΟ ΤΟΥ ΔΗΜΟΥ ΝΑΟΥΣΑΣ  ΕΤΟΥΣ 2015-2016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</si>
</sst>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i/>
      <sz val="10"/>
      <color indexed="63"/>
      <name val="Calibri"/>
      <family val="2"/>
      <charset val="161"/>
    </font>
    <font>
      <i/>
      <sz val="10"/>
      <name val="Calibri"/>
      <family val="2"/>
      <charset val="161"/>
    </font>
    <font>
      <sz val="10"/>
      <color indexed="63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vertical="top" wrapText="1"/>
    </xf>
    <xf numFmtId="3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Fill="1" applyBorder="1"/>
    <xf numFmtId="3" fontId="0" fillId="0" borderId="0" xfId="0" applyNumberFormat="1"/>
    <xf numFmtId="0" fontId="0" fillId="0" borderId="1" xfId="0" applyBorder="1" applyAlignment="1">
      <alignment wrapText="1"/>
    </xf>
    <xf numFmtId="3" fontId="5" fillId="0" borderId="1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/>
    <xf numFmtId="0" fontId="0" fillId="0" borderId="0" xfId="0" applyBorder="1" applyAlignment="1">
      <alignment horizontal="right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0" fillId="0" borderId="1" xfId="0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0" fillId="0" borderId="2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/>
    <xf numFmtId="0" fontId="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Fill="1" applyBorder="1"/>
    <xf numFmtId="4" fontId="7" fillId="0" borderId="0" xfId="0" applyNumberFormat="1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topLeftCell="A82" workbookViewId="0">
      <selection activeCell="D154" sqref="D154:H154"/>
    </sheetView>
  </sheetViews>
  <sheetFormatPr defaultRowHeight="15"/>
  <cols>
    <col min="1" max="1" width="28.7109375" bestFit="1" customWidth="1"/>
    <col min="2" max="2" width="9.140625" style="4"/>
    <col min="3" max="3" width="10.7109375" bestFit="1" customWidth="1"/>
    <col min="4" max="4" width="15.5703125" style="5" bestFit="1" customWidth="1"/>
    <col min="5" max="5" width="25.28515625" style="32" bestFit="1" customWidth="1"/>
    <col min="6" max="6" width="12.7109375" customWidth="1"/>
    <col min="7" max="7" width="10.42578125" customWidth="1"/>
    <col min="8" max="8" width="16.42578125" bestFit="1" customWidth="1"/>
  </cols>
  <sheetData>
    <row r="1" spans="1:8">
      <c r="A1" s="54" t="s">
        <v>141</v>
      </c>
      <c r="B1" s="55"/>
      <c r="C1" s="55"/>
      <c r="D1" s="55"/>
      <c r="E1" s="55"/>
      <c r="F1" s="55"/>
      <c r="G1" s="55"/>
      <c r="H1" s="56"/>
    </row>
    <row r="3" spans="1:8">
      <c r="A3" s="36" t="s">
        <v>133</v>
      </c>
      <c r="B3" s="28"/>
      <c r="C3" s="28"/>
      <c r="D3" s="28"/>
      <c r="E3" s="28"/>
      <c r="F3" s="28"/>
      <c r="G3" s="28"/>
      <c r="H3" s="28"/>
    </row>
    <row r="4" spans="1:8">
      <c r="A4" s="19" t="s">
        <v>6</v>
      </c>
      <c r="B4" s="33" t="s">
        <v>0</v>
      </c>
      <c r="C4" s="23" t="s">
        <v>1</v>
      </c>
      <c r="D4" s="20" t="s">
        <v>115</v>
      </c>
      <c r="E4" s="45" t="s">
        <v>2</v>
      </c>
      <c r="F4" s="23" t="s">
        <v>3</v>
      </c>
      <c r="G4" s="23" t="s">
        <v>4</v>
      </c>
      <c r="H4" s="23" t="s">
        <v>5</v>
      </c>
    </row>
    <row r="5" spans="1:8" ht="25.5">
      <c r="A5" s="6" t="s">
        <v>7</v>
      </c>
      <c r="B5" s="7" t="s">
        <v>113</v>
      </c>
      <c r="C5" s="11">
        <v>317</v>
      </c>
      <c r="D5" s="13">
        <v>1</v>
      </c>
      <c r="E5" s="16">
        <f xml:space="preserve"> C5*D5</f>
        <v>317</v>
      </c>
      <c r="F5" s="12">
        <f>E5*13%</f>
        <v>41.21</v>
      </c>
      <c r="G5" s="12"/>
      <c r="H5" s="12">
        <f>SUM(E5,F5,G5)</f>
        <v>358.21</v>
      </c>
    </row>
    <row r="6" spans="1:8" ht="25.5">
      <c r="A6" s="6" t="s">
        <v>8</v>
      </c>
      <c r="B6" s="7" t="s">
        <v>113</v>
      </c>
      <c r="C6" s="11">
        <v>320</v>
      </c>
      <c r="D6" s="13">
        <v>1</v>
      </c>
      <c r="E6" s="16">
        <f t="shared" ref="E6:E62" si="0" xml:space="preserve"> C6*D6</f>
        <v>320</v>
      </c>
      <c r="F6" s="12">
        <f>E6*13%</f>
        <v>41.6</v>
      </c>
      <c r="G6" s="12"/>
      <c r="H6" s="12">
        <f t="shared" ref="H6:H62" si="1">SUM(E6,F6,G6)</f>
        <v>361.6</v>
      </c>
    </row>
    <row r="7" spans="1:8" ht="25.5">
      <c r="A7" s="6" t="s">
        <v>9</v>
      </c>
      <c r="B7" s="7" t="s">
        <v>113</v>
      </c>
      <c r="C7" s="11">
        <v>40</v>
      </c>
      <c r="D7" s="13">
        <v>1</v>
      </c>
      <c r="E7" s="16">
        <f t="shared" si="0"/>
        <v>40</v>
      </c>
      <c r="F7" s="12">
        <f>E7*13%</f>
        <v>5.2</v>
      </c>
      <c r="G7" s="12"/>
      <c r="H7" s="12">
        <f t="shared" si="1"/>
        <v>45.2</v>
      </c>
    </row>
    <row r="8" spans="1:8" ht="25.5">
      <c r="A8" s="6" t="s">
        <v>10</v>
      </c>
      <c r="B8" s="7" t="s">
        <v>113</v>
      </c>
      <c r="C8" s="11">
        <v>108</v>
      </c>
      <c r="D8" s="13">
        <v>3</v>
      </c>
      <c r="E8" s="16">
        <f t="shared" si="0"/>
        <v>324</v>
      </c>
      <c r="F8" s="12"/>
      <c r="G8" s="12">
        <f>E8*23%</f>
        <v>74.52000000000001</v>
      </c>
      <c r="H8" s="12">
        <f t="shared" si="1"/>
        <v>398.52</v>
      </c>
    </row>
    <row r="9" spans="1:8">
      <c r="A9" s="6" t="s">
        <v>11</v>
      </c>
      <c r="B9" s="7" t="s">
        <v>113</v>
      </c>
      <c r="C9" s="11">
        <v>9130</v>
      </c>
      <c r="D9" s="13">
        <v>0.2</v>
      </c>
      <c r="E9" s="16">
        <f xml:space="preserve"> C9*D9</f>
        <v>1826</v>
      </c>
      <c r="F9" s="12">
        <f>E9*13%</f>
        <v>237.38</v>
      </c>
      <c r="G9" s="12"/>
      <c r="H9" s="12">
        <f>SUM(E9,F9,G9)</f>
        <v>2063.38</v>
      </c>
    </row>
    <row r="10" spans="1:8" ht="25.5">
      <c r="A10" s="6" t="s">
        <v>12</v>
      </c>
      <c r="B10" s="7" t="s">
        <v>113</v>
      </c>
      <c r="C10" s="11">
        <v>56</v>
      </c>
      <c r="D10" s="13">
        <v>1</v>
      </c>
      <c r="E10" s="16">
        <f t="shared" si="0"/>
        <v>56</v>
      </c>
      <c r="F10" s="12"/>
      <c r="G10" s="12">
        <f t="shared" ref="G10:G15" si="2">E10*23%</f>
        <v>12.88</v>
      </c>
      <c r="H10" s="12">
        <f t="shared" si="1"/>
        <v>68.88</v>
      </c>
    </row>
    <row r="11" spans="1:8">
      <c r="A11" s="6" t="s">
        <v>117</v>
      </c>
      <c r="B11" s="7" t="s">
        <v>113</v>
      </c>
      <c r="C11" s="11">
        <v>20</v>
      </c>
      <c r="D11" s="13">
        <v>1.3</v>
      </c>
      <c r="E11" s="16">
        <f t="shared" si="0"/>
        <v>26</v>
      </c>
      <c r="F11" s="12"/>
      <c r="G11" s="12">
        <f t="shared" si="2"/>
        <v>5.98</v>
      </c>
      <c r="H11" s="12">
        <f t="shared" si="1"/>
        <v>31.98</v>
      </c>
    </row>
    <row r="12" spans="1:8" ht="25.5">
      <c r="A12" s="10" t="s">
        <v>13</v>
      </c>
      <c r="B12" s="7" t="s">
        <v>113</v>
      </c>
      <c r="C12" s="11">
        <v>900</v>
      </c>
      <c r="D12" s="13">
        <v>2.2000000000000002</v>
      </c>
      <c r="E12" s="16">
        <f t="shared" ref="E12:E21" si="3" xml:space="preserve"> C12*D12</f>
        <v>1980.0000000000002</v>
      </c>
      <c r="F12" s="12"/>
      <c r="G12" s="12">
        <f t="shared" si="2"/>
        <v>455.40000000000009</v>
      </c>
      <c r="H12" s="12">
        <f t="shared" ref="H12:H21" si="4">SUM(E12,F12,G12)</f>
        <v>2435.4000000000005</v>
      </c>
    </row>
    <row r="13" spans="1:8">
      <c r="A13" s="6" t="s">
        <v>14</v>
      </c>
      <c r="B13" s="7" t="s">
        <v>113</v>
      </c>
      <c r="C13" s="11">
        <v>31</v>
      </c>
      <c r="D13" s="13">
        <v>1.2</v>
      </c>
      <c r="E13" s="16">
        <f t="shared" si="3"/>
        <v>37.199999999999996</v>
      </c>
      <c r="F13" s="12"/>
      <c r="G13" s="12">
        <f t="shared" si="2"/>
        <v>8.5559999999999992</v>
      </c>
      <c r="H13" s="12">
        <f t="shared" si="4"/>
        <v>45.755999999999993</v>
      </c>
    </row>
    <row r="14" spans="1:8">
      <c r="A14" s="6" t="s">
        <v>15</v>
      </c>
      <c r="B14" s="7" t="s">
        <v>113</v>
      </c>
      <c r="C14" s="11">
        <v>33</v>
      </c>
      <c r="D14" s="13">
        <v>1.1499999999999999</v>
      </c>
      <c r="E14" s="16">
        <f t="shared" si="3"/>
        <v>37.949999999999996</v>
      </c>
      <c r="F14" s="12"/>
      <c r="G14" s="12">
        <f t="shared" si="2"/>
        <v>8.7284999999999986</v>
      </c>
      <c r="H14" s="12">
        <f t="shared" si="4"/>
        <v>46.678499999999993</v>
      </c>
    </row>
    <row r="15" spans="1:8">
      <c r="A15" s="6" t="s">
        <v>16</v>
      </c>
      <c r="B15" s="7" t="s">
        <v>114</v>
      </c>
      <c r="C15" s="11">
        <v>229</v>
      </c>
      <c r="D15" s="13">
        <v>5.2</v>
      </c>
      <c r="E15" s="16">
        <f t="shared" si="3"/>
        <v>1190.8</v>
      </c>
      <c r="F15" s="12"/>
      <c r="G15" s="12">
        <f t="shared" si="2"/>
        <v>273.88400000000001</v>
      </c>
      <c r="H15" s="12">
        <f t="shared" si="4"/>
        <v>1464.684</v>
      </c>
    </row>
    <row r="16" spans="1:8" ht="25.5">
      <c r="A16" s="6" t="s">
        <v>17</v>
      </c>
      <c r="B16" s="7" t="s">
        <v>113</v>
      </c>
      <c r="C16" s="11">
        <v>355</v>
      </c>
      <c r="D16" s="13">
        <v>0.9</v>
      </c>
      <c r="E16" s="16">
        <f t="shared" si="3"/>
        <v>319.5</v>
      </c>
      <c r="F16" s="12">
        <f>E16*13%</f>
        <v>41.535000000000004</v>
      </c>
      <c r="G16" s="12"/>
      <c r="H16" s="12">
        <f t="shared" si="4"/>
        <v>361.03500000000003</v>
      </c>
    </row>
    <row r="17" spans="1:8" ht="38.25">
      <c r="A17" s="6" t="s">
        <v>18</v>
      </c>
      <c r="B17" s="7" t="s">
        <v>113</v>
      </c>
      <c r="C17" s="11">
        <v>1760</v>
      </c>
      <c r="D17" s="13">
        <v>0.95</v>
      </c>
      <c r="E17" s="16">
        <f t="shared" si="3"/>
        <v>1672</v>
      </c>
      <c r="F17" s="12"/>
      <c r="G17" s="12">
        <f>E17*23%</f>
        <v>384.56</v>
      </c>
      <c r="H17" s="12">
        <f t="shared" si="4"/>
        <v>2056.56</v>
      </c>
    </row>
    <row r="18" spans="1:8">
      <c r="A18" s="6" t="s">
        <v>19</v>
      </c>
      <c r="B18" s="7" t="s">
        <v>113</v>
      </c>
      <c r="C18" s="11">
        <v>145</v>
      </c>
      <c r="D18" s="13">
        <v>1.25</v>
      </c>
      <c r="E18" s="16">
        <f t="shared" si="3"/>
        <v>181.25</v>
      </c>
      <c r="F18" s="12"/>
      <c r="G18" s="12">
        <f>E18*23%</f>
        <v>41.6875</v>
      </c>
      <c r="H18" s="12">
        <f t="shared" si="4"/>
        <v>222.9375</v>
      </c>
    </row>
    <row r="19" spans="1:8">
      <c r="A19" s="6" t="s">
        <v>20</v>
      </c>
      <c r="B19" s="7" t="s">
        <v>113</v>
      </c>
      <c r="C19" s="11">
        <v>1</v>
      </c>
      <c r="D19" s="13">
        <v>1</v>
      </c>
      <c r="E19" s="16">
        <f t="shared" si="3"/>
        <v>1</v>
      </c>
      <c r="F19" s="12"/>
      <c r="G19" s="12">
        <f>E19*23%</f>
        <v>0.23</v>
      </c>
      <c r="H19" s="12">
        <f t="shared" si="4"/>
        <v>1.23</v>
      </c>
    </row>
    <row r="20" spans="1:8">
      <c r="A20" s="6" t="s">
        <v>21</v>
      </c>
      <c r="B20" s="7" t="s">
        <v>113</v>
      </c>
      <c r="C20" s="11">
        <v>4</v>
      </c>
      <c r="D20" s="13">
        <v>1</v>
      </c>
      <c r="E20" s="16">
        <f t="shared" si="3"/>
        <v>4</v>
      </c>
      <c r="F20" s="12"/>
      <c r="G20" s="12"/>
      <c r="H20" s="12">
        <f t="shared" si="4"/>
        <v>4</v>
      </c>
    </row>
    <row r="21" spans="1:8">
      <c r="A21" s="10" t="s">
        <v>22</v>
      </c>
      <c r="B21" s="7" t="s">
        <v>113</v>
      </c>
      <c r="C21" s="11">
        <v>250</v>
      </c>
      <c r="D21" s="13">
        <v>2.8</v>
      </c>
      <c r="E21" s="16">
        <f t="shared" si="3"/>
        <v>700</v>
      </c>
      <c r="F21" s="12"/>
      <c r="G21" s="12">
        <f>E21*23%</f>
        <v>161</v>
      </c>
      <c r="H21" s="12">
        <f t="shared" si="4"/>
        <v>861</v>
      </c>
    </row>
    <row r="22" spans="1:8">
      <c r="A22" s="6" t="s">
        <v>23</v>
      </c>
      <c r="B22" s="7" t="s">
        <v>113</v>
      </c>
      <c r="C22" s="11">
        <v>45</v>
      </c>
      <c r="D22" s="13">
        <v>1.2</v>
      </c>
      <c r="E22" s="16">
        <f t="shared" si="0"/>
        <v>54</v>
      </c>
      <c r="F22" s="12"/>
      <c r="G22" s="12">
        <f>E22*23%</f>
        <v>12.42</v>
      </c>
      <c r="H22" s="12">
        <f t="shared" si="1"/>
        <v>66.42</v>
      </c>
    </row>
    <row r="23" spans="1:8" ht="38.25">
      <c r="A23" s="6" t="s">
        <v>24</v>
      </c>
      <c r="B23" s="7" t="s">
        <v>113</v>
      </c>
      <c r="C23" s="11">
        <v>330</v>
      </c>
      <c r="D23" s="13">
        <v>2.2000000000000002</v>
      </c>
      <c r="E23" s="16">
        <f t="shared" si="0"/>
        <v>726.00000000000011</v>
      </c>
      <c r="F23" s="12"/>
      <c r="G23" s="12">
        <f>E23*23%</f>
        <v>166.98000000000005</v>
      </c>
      <c r="H23" s="12">
        <f t="shared" si="1"/>
        <v>892.98000000000013</v>
      </c>
    </row>
    <row r="24" spans="1:8" ht="25.5">
      <c r="A24" s="6" t="s">
        <v>25</v>
      </c>
      <c r="B24" s="7" t="s">
        <v>113</v>
      </c>
      <c r="C24" s="11">
        <v>234</v>
      </c>
      <c r="D24" s="13">
        <v>13</v>
      </c>
      <c r="E24" s="16">
        <f t="shared" si="0"/>
        <v>3042</v>
      </c>
      <c r="F24" s="12">
        <f>E24*13%</f>
        <v>395.46000000000004</v>
      </c>
      <c r="G24" s="12"/>
      <c r="H24" s="12">
        <f t="shared" si="1"/>
        <v>3437.46</v>
      </c>
    </row>
    <row r="25" spans="1:8">
      <c r="A25" s="6" t="s">
        <v>26</v>
      </c>
      <c r="B25" s="7" t="s">
        <v>113</v>
      </c>
      <c r="C25" s="11">
        <v>427</v>
      </c>
      <c r="D25" s="13">
        <v>2.0499999999999998</v>
      </c>
      <c r="E25" s="16">
        <f t="shared" si="0"/>
        <v>875.34999999999991</v>
      </c>
      <c r="F25" s="12">
        <f>E25*13%</f>
        <v>113.79549999999999</v>
      </c>
      <c r="G25" s="12"/>
      <c r="H25" s="12">
        <f t="shared" si="1"/>
        <v>989.14549999999986</v>
      </c>
    </row>
    <row r="26" spans="1:8" ht="25.5">
      <c r="A26" s="6" t="s">
        <v>27</v>
      </c>
      <c r="B26" s="7" t="s">
        <v>113</v>
      </c>
      <c r="C26" s="11">
        <v>1900</v>
      </c>
      <c r="D26" s="13">
        <v>1.4</v>
      </c>
      <c r="E26" s="16">
        <f t="shared" si="0"/>
        <v>2660</v>
      </c>
      <c r="F26" s="12"/>
      <c r="G26" s="12">
        <f t="shared" ref="G26:G33" si="5">E26*23%</f>
        <v>611.80000000000007</v>
      </c>
      <c r="H26" s="12">
        <f t="shared" si="1"/>
        <v>3271.8</v>
      </c>
    </row>
    <row r="27" spans="1:8" ht="25.5">
      <c r="A27" s="6" t="s">
        <v>28</v>
      </c>
      <c r="B27" s="7" t="s">
        <v>113</v>
      </c>
      <c r="C27" s="11">
        <v>490</v>
      </c>
      <c r="D27" s="13">
        <v>4</v>
      </c>
      <c r="E27" s="16">
        <f t="shared" si="0"/>
        <v>1960</v>
      </c>
      <c r="F27" s="12"/>
      <c r="G27" s="12">
        <f t="shared" si="5"/>
        <v>450.8</v>
      </c>
      <c r="H27" s="12">
        <f t="shared" si="1"/>
        <v>2410.8000000000002</v>
      </c>
    </row>
    <row r="28" spans="1:8" ht="38.25">
      <c r="A28" s="6" t="s">
        <v>29</v>
      </c>
      <c r="B28" s="7" t="s">
        <v>113</v>
      </c>
      <c r="C28" s="11">
        <v>490</v>
      </c>
      <c r="D28" s="13">
        <v>4.5</v>
      </c>
      <c r="E28" s="16">
        <f t="shared" si="0"/>
        <v>2205</v>
      </c>
      <c r="F28" s="12"/>
      <c r="G28" s="12">
        <f t="shared" si="5"/>
        <v>507.15000000000003</v>
      </c>
      <c r="H28" s="12">
        <f t="shared" si="1"/>
        <v>2712.15</v>
      </c>
    </row>
    <row r="29" spans="1:8">
      <c r="A29" s="6" t="s">
        <v>30</v>
      </c>
      <c r="B29" s="7" t="s">
        <v>113</v>
      </c>
      <c r="C29" s="11">
        <v>340</v>
      </c>
      <c r="D29" s="13">
        <v>0.9</v>
      </c>
      <c r="E29" s="16">
        <f t="shared" si="0"/>
        <v>306</v>
      </c>
      <c r="F29" s="12"/>
      <c r="G29" s="12">
        <f t="shared" si="5"/>
        <v>70.38000000000001</v>
      </c>
      <c r="H29" s="12">
        <f t="shared" si="1"/>
        <v>376.38</v>
      </c>
    </row>
    <row r="30" spans="1:8">
      <c r="A30" s="6" t="s">
        <v>31</v>
      </c>
      <c r="B30" s="7" t="s">
        <v>113</v>
      </c>
      <c r="C30" s="11">
        <v>114</v>
      </c>
      <c r="D30" s="13">
        <v>1.6</v>
      </c>
      <c r="E30" s="16">
        <f t="shared" si="0"/>
        <v>182.4</v>
      </c>
      <c r="F30" s="12"/>
      <c r="G30" s="12">
        <f t="shared" si="5"/>
        <v>41.952000000000005</v>
      </c>
      <c r="H30" s="12">
        <f t="shared" si="1"/>
        <v>224.352</v>
      </c>
    </row>
    <row r="31" spans="1:8" s="32" customFormat="1" ht="25.5">
      <c r="A31" s="29" t="s">
        <v>32</v>
      </c>
      <c r="B31" s="30" t="s">
        <v>113</v>
      </c>
      <c r="C31" s="17">
        <v>244</v>
      </c>
      <c r="D31" s="31">
        <v>7</v>
      </c>
      <c r="E31" s="16">
        <f t="shared" si="0"/>
        <v>1708</v>
      </c>
      <c r="F31" s="16"/>
      <c r="G31" s="16">
        <f t="shared" si="5"/>
        <v>392.84000000000003</v>
      </c>
      <c r="H31" s="16">
        <f t="shared" si="1"/>
        <v>2100.84</v>
      </c>
    </row>
    <row r="32" spans="1:8">
      <c r="A32" s="6" t="s">
        <v>33</v>
      </c>
      <c r="B32" s="7" t="s">
        <v>113</v>
      </c>
      <c r="C32" s="11">
        <v>115</v>
      </c>
      <c r="D32" s="13">
        <v>1.2</v>
      </c>
      <c r="E32" s="16">
        <f t="shared" si="0"/>
        <v>138</v>
      </c>
      <c r="F32" s="12"/>
      <c r="G32" s="12">
        <f t="shared" si="5"/>
        <v>31.740000000000002</v>
      </c>
      <c r="H32" s="12">
        <f t="shared" si="1"/>
        <v>169.74</v>
      </c>
    </row>
    <row r="33" spans="1:8">
      <c r="A33" s="6" t="s">
        <v>116</v>
      </c>
      <c r="B33" s="7" t="s">
        <v>113</v>
      </c>
      <c r="C33" s="11">
        <v>85</v>
      </c>
      <c r="D33" s="13">
        <v>3.4</v>
      </c>
      <c r="E33" s="16">
        <f t="shared" si="0"/>
        <v>289</v>
      </c>
      <c r="F33" s="12"/>
      <c r="G33" s="12">
        <f t="shared" si="5"/>
        <v>66.47</v>
      </c>
      <c r="H33" s="12">
        <f t="shared" si="1"/>
        <v>355.47</v>
      </c>
    </row>
    <row r="34" spans="1:8" ht="25.5">
      <c r="A34" s="6" t="s">
        <v>34</v>
      </c>
      <c r="B34" s="7" t="s">
        <v>113</v>
      </c>
      <c r="C34" s="11">
        <v>315</v>
      </c>
      <c r="D34" s="13">
        <v>2</v>
      </c>
      <c r="E34" s="16">
        <f t="shared" si="0"/>
        <v>630</v>
      </c>
      <c r="F34" s="12">
        <f>E34*13%</f>
        <v>81.900000000000006</v>
      </c>
      <c r="G34" s="12"/>
      <c r="H34" s="12">
        <f t="shared" si="1"/>
        <v>711.9</v>
      </c>
    </row>
    <row r="35" spans="1:8" ht="25.5">
      <c r="A35" s="6" t="s">
        <v>35</v>
      </c>
      <c r="B35" s="7" t="s">
        <v>113</v>
      </c>
      <c r="C35" s="11">
        <v>495</v>
      </c>
      <c r="D35" s="13">
        <v>2</v>
      </c>
      <c r="E35" s="16">
        <f t="shared" si="0"/>
        <v>990</v>
      </c>
      <c r="F35" s="12">
        <f>E35*13%</f>
        <v>128.70000000000002</v>
      </c>
      <c r="G35" s="12"/>
      <c r="H35" s="12">
        <f t="shared" si="1"/>
        <v>1118.7</v>
      </c>
    </row>
    <row r="36" spans="1:8" ht="25.5">
      <c r="A36" s="6" t="s">
        <v>36</v>
      </c>
      <c r="B36" s="7" t="s">
        <v>113</v>
      </c>
      <c r="C36" s="11">
        <v>195</v>
      </c>
      <c r="D36" s="13">
        <v>1.1000000000000001</v>
      </c>
      <c r="E36" s="16">
        <f t="shared" si="0"/>
        <v>214.50000000000003</v>
      </c>
      <c r="F36" s="12"/>
      <c r="G36" s="12">
        <f>E36*23%</f>
        <v>49.335000000000008</v>
      </c>
      <c r="H36" s="12">
        <f t="shared" si="1"/>
        <v>263.83500000000004</v>
      </c>
    </row>
    <row r="37" spans="1:8">
      <c r="A37" s="6" t="s">
        <v>118</v>
      </c>
      <c r="B37" s="7" t="s">
        <v>113</v>
      </c>
      <c r="C37" s="11">
        <v>1880</v>
      </c>
      <c r="D37" s="13">
        <v>0.8</v>
      </c>
      <c r="E37" s="16">
        <f t="shared" si="0"/>
        <v>1504</v>
      </c>
      <c r="F37" s="12"/>
      <c r="G37" s="12">
        <f>E37*23%</f>
        <v>345.92</v>
      </c>
      <c r="H37" s="12">
        <f t="shared" si="1"/>
        <v>1849.92</v>
      </c>
    </row>
    <row r="38" spans="1:8">
      <c r="A38" s="6" t="s">
        <v>37</v>
      </c>
      <c r="B38" s="7" t="s">
        <v>113</v>
      </c>
      <c r="C38" s="11">
        <v>230</v>
      </c>
      <c r="D38" s="13">
        <v>2.5</v>
      </c>
      <c r="E38" s="16">
        <f t="shared" si="0"/>
        <v>575</v>
      </c>
      <c r="F38" s="12"/>
      <c r="G38" s="12">
        <f>E38*23%</f>
        <v>132.25</v>
      </c>
      <c r="H38" s="12">
        <f t="shared" si="1"/>
        <v>707.25</v>
      </c>
    </row>
    <row r="39" spans="1:8" ht="25.5">
      <c r="A39" s="6" t="s">
        <v>38</v>
      </c>
      <c r="B39" s="7" t="s">
        <v>114</v>
      </c>
      <c r="C39" s="11">
        <v>465</v>
      </c>
      <c r="D39" s="13">
        <v>10</v>
      </c>
      <c r="E39" s="16">
        <f t="shared" si="0"/>
        <v>4650</v>
      </c>
      <c r="F39" s="12">
        <f>E39*13%</f>
        <v>604.5</v>
      </c>
      <c r="G39" s="12"/>
      <c r="H39" s="12">
        <f t="shared" si="1"/>
        <v>5254.5</v>
      </c>
    </row>
    <row r="40" spans="1:8">
      <c r="A40" s="6" t="s">
        <v>39</v>
      </c>
      <c r="B40" s="7" t="s">
        <v>114</v>
      </c>
      <c r="C40" s="11">
        <v>17</v>
      </c>
      <c r="D40" s="13">
        <v>7</v>
      </c>
      <c r="E40" s="16">
        <f t="shared" si="0"/>
        <v>119</v>
      </c>
      <c r="F40" s="12">
        <f>E40*13%</f>
        <v>15.47</v>
      </c>
      <c r="G40" s="12"/>
      <c r="H40" s="12">
        <f t="shared" si="1"/>
        <v>134.47</v>
      </c>
    </row>
    <row r="41" spans="1:8" ht="25.5">
      <c r="A41" s="6" t="s">
        <v>40</v>
      </c>
      <c r="B41" s="7" t="s">
        <v>114</v>
      </c>
      <c r="C41" s="11">
        <v>1135</v>
      </c>
      <c r="D41" s="13">
        <v>7.8</v>
      </c>
      <c r="E41" s="16">
        <f t="shared" si="0"/>
        <v>8853</v>
      </c>
      <c r="F41" s="12">
        <f>E41*13%</f>
        <v>1150.8900000000001</v>
      </c>
      <c r="G41" s="12"/>
      <c r="H41" s="12">
        <f t="shared" si="1"/>
        <v>10003.89</v>
      </c>
    </row>
    <row r="42" spans="1:8" ht="25.5">
      <c r="A42" s="6" t="s">
        <v>41</v>
      </c>
      <c r="B42" s="7" t="s">
        <v>113</v>
      </c>
      <c r="C42" s="11">
        <v>760</v>
      </c>
      <c r="D42" s="13">
        <v>1.3</v>
      </c>
      <c r="E42" s="16">
        <f t="shared" si="0"/>
        <v>988</v>
      </c>
      <c r="F42" s="12">
        <f>E42*13%</f>
        <v>128.44</v>
      </c>
      <c r="G42" s="12"/>
      <c r="H42" s="12">
        <f t="shared" si="1"/>
        <v>1116.44</v>
      </c>
    </row>
    <row r="43" spans="1:8" ht="25.5">
      <c r="A43" s="6" t="s">
        <v>42</v>
      </c>
      <c r="B43" s="7" t="s">
        <v>113</v>
      </c>
      <c r="C43" s="11">
        <v>720</v>
      </c>
      <c r="D43" s="13">
        <v>1.6</v>
      </c>
      <c r="E43" s="16">
        <f t="shared" si="0"/>
        <v>1152</v>
      </c>
      <c r="F43" s="12">
        <f>E43*13%</f>
        <v>149.76</v>
      </c>
      <c r="G43" s="12"/>
      <c r="H43" s="12">
        <f t="shared" si="1"/>
        <v>1301.76</v>
      </c>
    </row>
    <row r="44" spans="1:8" ht="25.5">
      <c r="A44" s="6" t="s">
        <v>43</v>
      </c>
      <c r="B44" s="7" t="s">
        <v>113</v>
      </c>
      <c r="C44" s="11">
        <v>2430</v>
      </c>
      <c r="D44" s="13">
        <v>1.8</v>
      </c>
      <c r="E44" s="16">
        <f t="shared" si="0"/>
        <v>4374</v>
      </c>
      <c r="F44" s="12"/>
      <c r="G44" s="12">
        <f>E44*23%</f>
        <v>1006.0200000000001</v>
      </c>
      <c r="H44" s="12">
        <f t="shared" si="1"/>
        <v>5380.02</v>
      </c>
    </row>
    <row r="45" spans="1:8">
      <c r="A45" s="6" t="s">
        <v>44</v>
      </c>
      <c r="B45" s="7" t="s">
        <v>113</v>
      </c>
      <c r="C45" s="11">
        <v>524</v>
      </c>
      <c r="D45" s="13">
        <v>1.4</v>
      </c>
      <c r="E45" s="16">
        <f t="shared" si="0"/>
        <v>733.59999999999991</v>
      </c>
      <c r="F45" s="12"/>
      <c r="G45" s="12">
        <f>E45*23%</f>
        <v>168.72799999999998</v>
      </c>
      <c r="H45" s="12">
        <f t="shared" si="1"/>
        <v>902.32799999999986</v>
      </c>
    </row>
    <row r="46" spans="1:8">
      <c r="A46" s="6" t="s">
        <v>45</v>
      </c>
      <c r="B46" s="7" t="s">
        <v>113</v>
      </c>
      <c r="C46" s="11">
        <v>585</v>
      </c>
      <c r="D46" s="13">
        <v>1.4</v>
      </c>
      <c r="E46" s="16">
        <f t="shared" si="0"/>
        <v>819</v>
      </c>
      <c r="F46" s="12">
        <f>E46*13%</f>
        <v>106.47</v>
      </c>
      <c r="G46" s="12"/>
      <c r="H46" s="12">
        <f t="shared" si="1"/>
        <v>925.47</v>
      </c>
    </row>
    <row r="47" spans="1:8">
      <c r="A47" s="6" t="s">
        <v>46</v>
      </c>
      <c r="B47" s="7" t="s">
        <v>113</v>
      </c>
      <c r="C47" s="11">
        <v>215</v>
      </c>
      <c r="D47" s="13">
        <v>3.4</v>
      </c>
      <c r="E47" s="16">
        <f t="shared" si="0"/>
        <v>731</v>
      </c>
      <c r="F47" s="12"/>
      <c r="G47" s="12">
        <f>E47*23%</f>
        <v>168.13</v>
      </c>
      <c r="H47" s="12">
        <f t="shared" si="1"/>
        <v>899.13</v>
      </c>
    </row>
    <row r="48" spans="1:8" ht="25.5">
      <c r="A48" s="6" t="s">
        <v>47</v>
      </c>
      <c r="B48" s="7" t="s">
        <v>113</v>
      </c>
      <c r="C48" s="11">
        <v>470</v>
      </c>
      <c r="D48" s="13">
        <v>3</v>
      </c>
      <c r="E48" s="16">
        <f t="shared" si="0"/>
        <v>1410</v>
      </c>
      <c r="F48" s="12">
        <f>E48*13%</f>
        <v>183.3</v>
      </c>
      <c r="G48" s="12"/>
      <c r="H48" s="12">
        <f t="shared" si="1"/>
        <v>1593.3</v>
      </c>
    </row>
    <row r="49" spans="1:8">
      <c r="A49" s="6" t="s">
        <v>48</v>
      </c>
      <c r="B49" s="7" t="s">
        <v>113</v>
      </c>
      <c r="C49" s="11">
        <v>495</v>
      </c>
      <c r="D49" s="13">
        <v>1.3</v>
      </c>
      <c r="E49" s="16">
        <f t="shared" si="0"/>
        <v>643.5</v>
      </c>
      <c r="F49" s="12">
        <f>E49*13%</f>
        <v>83.655000000000001</v>
      </c>
      <c r="G49" s="12"/>
      <c r="H49" s="12">
        <f t="shared" si="1"/>
        <v>727.15499999999997</v>
      </c>
    </row>
    <row r="50" spans="1:8" ht="25.5">
      <c r="A50" s="6" t="s">
        <v>119</v>
      </c>
      <c r="B50" s="7" t="s">
        <v>113</v>
      </c>
      <c r="C50" s="11">
        <v>845</v>
      </c>
      <c r="D50" s="13">
        <v>1.9</v>
      </c>
      <c r="E50" s="16">
        <f t="shared" si="0"/>
        <v>1605.5</v>
      </c>
      <c r="F50" s="12"/>
      <c r="G50" s="12">
        <f>E50*23%</f>
        <v>369.26500000000004</v>
      </c>
      <c r="H50" s="12">
        <f t="shared" si="1"/>
        <v>1974.7650000000001</v>
      </c>
    </row>
    <row r="51" spans="1:8">
      <c r="A51" s="6" t="s">
        <v>49</v>
      </c>
      <c r="B51" s="7" t="s">
        <v>113</v>
      </c>
      <c r="C51" s="11">
        <v>23</v>
      </c>
      <c r="D51" s="13">
        <v>2</v>
      </c>
      <c r="E51" s="16">
        <f t="shared" si="0"/>
        <v>46</v>
      </c>
      <c r="F51" s="12"/>
      <c r="G51" s="12">
        <f>E51*23%</f>
        <v>10.58</v>
      </c>
      <c r="H51" s="12">
        <f t="shared" si="1"/>
        <v>56.58</v>
      </c>
    </row>
    <row r="52" spans="1:8">
      <c r="A52" s="6" t="s">
        <v>50</v>
      </c>
      <c r="B52" s="7" t="s">
        <v>113</v>
      </c>
      <c r="C52" s="11">
        <v>20</v>
      </c>
      <c r="D52" s="13">
        <v>2</v>
      </c>
      <c r="E52" s="16">
        <f t="shared" si="0"/>
        <v>40</v>
      </c>
      <c r="F52" s="12"/>
      <c r="G52" s="12">
        <f>E52*23%</f>
        <v>9.2000000000000011</v>
      </c>
      <c r="H52" s="12">
        <f t="shared" si="1"/>
        <v>49.2</v>
      </c>
    </row>
    <row r="53" spans="1:8" ht="25.5">
      <c r="A53" s="6" t="s">
        <v>51</v>
      </c>
      <c r="B53" s="7" t="s">
        <v>113</v>
      </c>
      <c r="C53" s="11">
        <v>15</v>
      </c>
      <c r="D53" s="13">
        <v>5</v>
      </c>
      <c r="E53" s="16">
        <f t="shared" si="0"/>
        <v>75</v>
      </c>
      <c r="F53" s="12">
        <f>E53*13%</f>
        <v>9.75</v>
      </c>
      <c r="G53" s="12"/>
      <c r="H53" s="12">
        <f t="shared" si="1"/>
        <v>84.75</v>
      </c>
    </row>
    <row r="54" spans="1:8">
      <c r="A54" s="6" t="s">
        <v>52</v>
      </c>
      <c r="B54" s="7" t="s">
        <v>113</v>
      </c>
      <c r="C54" s="11">
        <v>20</v>
      </c>
      <c r="D54" s="13">
        <v>5.5</v>
      </c>
      <c r="E54" s="16">
        <f t="shared" si="0"/>
        <v>110</v>
      </c>
      <c r="F54" s="12">
        <f>E54*13%</f>
        <v>14.3</v>
      </c>
      <c r="G54" s="12"/>
      <c r="H54" s="12">
        <f t="shared" si="1"/>
        <v>124.3</v>
      </c>
    </row>
    <row r="55" spans="1:8">
      <c r="A55" s="6" t="s">
        <v>53</v>
      </c>
      <c r="B55" s="7" t="s">
        <v>114</v>
      </c>
      <c r="C55" s="11">
        <v>1</v>
      </c>
      <c r="D55" s="13">
        <v>12</v>
      </c>
      <c r="E55" s="16">
        <f t="shared" si="0"/>
        <v>12</v>
      </c>
      <c r="F55" s="12"/>
      <c r="G55" s="12">
        <f>E55*23%</f>
        <v>2.7600000000000002</v>
      </c>
      <c r="H55" s="12">
        <f t="shared" si="1"/>
        <v>14.76</v>
      </c>
    </row>
    <row r="56" spans="1:8">
      <c r="A56" s="6" t="s">
        <v>54</v>
      </c>
      <c r="B56" s="7" t="s">
        <v>114</v>
      </c>
      <c r="C56" s="11">
        <v>2</v>
      </c>
      <c r="D56" s="13">
        <v>15</v>
      </c>
      <c r="E56" s="16">
        <f t="shared" si="0"/>
        <v>30</v>
      </c>
      <c r="F56" s="12"/>
      <c r="G56" s="12">
        <f>E56*23%</f>
        <v>6.9</v>
      </c>
      <c r="H56" s="12">
        <f t="shared" si="1"/>
        <v>36.9</v>
      </c>
    </row>
    <row r="57" spans="1:8" ht="25.5">
      <c r="A57" s="6" t="s">
        <v>55</v>
      </c>
      <c r="B57" s="7" t="s">
        <v>113</v>
      </c>
      <c r="C57" s="11">
        <v>5</v>
      </c>
      <c r="D57" s="13">
        <v>1</v>
      </c>
      <c r="E57" s="16">
        <f t="shared" si="0"/>
        <v>5</v>
      </c>
      <c r="F57" s="12"/>
      <c r="G57" s="12">
        <f>E57*23%</f>
        <v>1.1500000000000001</v>
      </c>
      <c r="H57" s="12">
        <f t="shared" si="1"/>
        <v>6.15</v>
      </c>
    </row>
    <row r="58" spans="1:8" ht="25.5">
      <c r="A58" s="6" t="s">
        <v>56</v>
      </c>
      <c r="B58" s="7" t="s">
        <v>113</v>
      </c>
      <c r="C58" s="11">
        <v>20</v>
      </c>
      <c r="D58" s="13">
        <v>5.5</v>
      </c>
      <c r="E58" s="16">
        <f t="shared" si="0"/>
        <v>110</v>
      </c>
      <c r="F58" s="12">
        <f>E58*13%</f>
        <v>14.3</v>
      </c>
      <c r="G58" s="12"/>
      <c r="H58" s="12">
        <f t="shared" si="1"/>
        <v>124.3</v>
      </c>
    </row>
    <row r="59" spans="1:8" ht="25.5">
      <c r="A59" s="6" t="s">
        <v>57</v>
      </c>
      <c r="B59" s="7" t="s">
        <v>113</v>
      </c>
      <c r="C59" s="11">
        <v>210</v>
      </c>
      <c r="D59" s="13">
        <v>3</v>
      </c>
      <c r="E59" s="16">
        <f t="shared" si="0"/>
        <v>630</v>
      </c>
      <c r="F59" s="12">
        <f>E59*13%</f>
        <v>81.900000000000006</v>
      </c>
      <c r="G59" s="12"/>
      <c r="H59" s="12">
        <f t="shared" si="1"/>
        <v>711.9</v>
      </c>
    </row>
    <row r="60" spans="1:8" ht="25.5">
      <c r="A60" s="6" t="s">
        <v>58</v>
      </c>
      <c r="B60" s="7" t="s">
        <v>113</v>
      </c>
      <c r="C60" s="11">
        <v>5900</v>
      </c>
      <c r="D60" s="13">
        <v>1</v>
      </c>
      <c r="E60" s="16">
        <f t="shared" si="0"/>
        <v>5900</v>
      </c>
      <c r="F60" s="12">
        <f>E60*13%</f>
        <v>767</v>
      </c>
      <c r="G60" s="12"/>
      <c r="H60" s="12">
        <f t="shared" si="1"/>
        <v>6667</v>
      </c>
    </row>
    <row r="61" spans="1:8" ht="25.5">
      <c r="A61" s="6" t="s">
        <v>59</v>
      </c>
      <c r="B61" s="7" t="s">
        <v>113</v>
      </c>
      <c r="C61" s="11">
        <v>40</v>
      </c>
      <c r="D61" s="13">
        <v>1.2</v>
      </c>
      <c r="E61" s="16">
        <f t="shared" si="0"/>
        <v>48</v>
      </c>
      <c r="F61" s="12"/>
      <c r="G61" s="12">
        <f>E61*23%</f>
        <v>11.040000000000001</v>
      </c>
      <c r="H61" s="12">
        <f t="shared" si="1"/>
        <v>59.04</v>
      </c>
    </row>
    <row r="62" spans="1:8">
      <c r="A62" s="6" t="s">
        <v>60</v>
      </c>
      <c r="B62" s="7" t="s">
        <v>113</v>
      </c>
      <c r="C62" s="11">
        <v>8</v>
      </c>
      <c r="D62" s="13">
        <v>4</v>
      </c>
      <c r="E62" s="16">
        <f t="shared" si="0"/>
        <v>32</v>
      </c>
      <c r="F62" s="12"/>
      <c r="G62" s="12">
        <f>E62*23%</f>
        <v>7.36</v>
      </c>
      <c r="H62" s="12">
        <f t="shared" si="1"/>
        <v>39.36</v>
      </c>
    </row>
    <row r="63" spans="1:8">
      <c r="A63" s="20"/>
      <c r="B63" s="7"/>
      <c r="C63" s="27"/>
      <c r="D63" s="9"/>
      <c r="E63" s="24">
        <v>60225.1</v>
      </c>
      <c r="F63" s="22"/>
      <c r="G63" s="22"/>
      <c r="H63" s="24">
        <v>70673.94</v>
      </c>
    </row>
    <row r="64" spans="1:8">
      <c r="A64" s="37"/>
      <c r="B64" s="38"/>
      <c r="C64" s="39"/>
      <c r="D64" s="40"/>
      <c r="E64" s="42"/>
      <c r="F64" s="41"/>
      <c r="G64" s="41"/>
      <c r="H64" s="42"/>
    </row>
    <row r="65" spans="1:8">
      <c r="A65" s="37"/>
      <c r="B65" s="38"/>
      <c r="C65" s="39"/>
      <c r="D65" s="40"/>
      <c r="E65" s="42"/>
      <c r="F65" s="41"/>
      <c r="G65" s="41"/>
      <c r="H65" s="42"/>
    </row>
    <row r="66" spans="1:8">
      <c r="A66" s="37"/>
      <c r="B66" s="38"/>
      <c r="C66" s="39"/>
      <c r="D66" s="40"/>
      <c r="E66" s="42"/>
      <c r="F66" s="41"/>
      <c r="G66" s="41"/>
      <c r="H66" s="42"/>
    </row>
    <row r="67" spans="1:8">
      <c r="A67" s="47" t="s">
        <v>134</v>
      </c>
      <c r="B67" s="48"/>
      <c r="C67" s="48"/>
      <c r="D67" s="48"/>
      <c r="E67" s="48"/>
      <c r="F67" s="48"/>
      <c r="G67" s="48"/>
      <c r="H67" s="48"/>
    </row>
    <row r="68" spans="1:8">
      <c r="A68" s="19" t="s">
        <v>6</v>
      </c>
      <c r="B68" s="33" t="s">
        <v>0</v>
      </c>
      <c r="C68" s="23" t="s">
        <v>1</v>
      </c>
      <c r="D68" s="20" t="s">
        <v>115</v>
      </c>
      <c r="E68" s="45" t="s">
        <v>2</v>
      </c>
      <c r="F68" s="23" t="s">
        <v>3</v>
      </c>
      <c r="G68" s="23" t="s">
        <v>4</v>
      </c>
      <c r="H68" s="23" t="s">
        <v>5</v>
      </c>
    </row>
    <row r="69" spans="1:8">
      <c r="A69" s="29" t="s">
        <v>66</v>
      </c>
      <c r="B69" s="46" t="s">
        <v>120</v>
      </c>
      <c r="C69" s="17">
        <v>1484</v>
      </c>
      <c r="D69" s="31">
        <v>0.48</v>
      </c>
      <c r="E69" s="16">
        <f t="shared" ref="E69:E97" si="6" xml:space="preserve"> C69*D69</f>
        <v>712.31999999999994</v>
      </c>
      <c r="F69" s="16">
        <f t="shared" ref="F69:F97" si="7">E69*13%</f>
        <v>92.601599999999991</v>
      </c>
      <c r="G69" s="16"/>
      <c r="H69" s="16">
        <f t="shared" ref="H69:H97" si="8">SUM(E69,F69,G69)</f>
        <v>804.9215999999999</v>
      </c>
    </row>
    <row r="70" spans="1:8">
      <c r="A70" s="6" t="s">
        <v>67</v>
      </c>
      <c r="B70" s="15" t="s">
        <v>121</v>
      </c>
      <c r="C70" s="11">
        <v>1515</v>
      </c>
      <c r="D70" s="13">
        <v>2.2999999999999998</v>
      </c>
      <c r="E70" s="16">
        <f t="shared" si="6"/>
        <v>3484.4999999999995</v>
      </c>
      <c r="F70" s="12">
        <f t="shared" si="7"/>
        <v>452.98499999999996</v>
      </c>
      <c r="G70" s="12"/>
      <c r="H70" s="12">
        <f t="shared" si="8"/>
        <v>3937.4849999999997</v>
      </c>
    </row>
    <row r="71" spans="1:8">
      <c r="A71" s="6" t="s">
        <v>68</v>
      </c>
      <c r="B71" s="15" t="s">
        <v>121</v>
      </c>
      <c r="C71" s="11">
        <v>368</v>
      </c>
      <c r="D71" s="13">
        <v>1.9</v>
      </c>
      <c r="E71" s="16">
        <f t="shared" si="6"/>
        <v>699.19999999999993</v>
      </c>
      <c r="F71" s="12">
        <f t="shared" si="7"/>
        <v>90.896000000000001</v>
      </c>
      <c r="G71" s="12"/>
      <c r="H71" s="12">
        <f t="shared" si="8"/>
        <v>790.09599999999989</v>
      </c>
    </row>
    <row r="72" spans="1:8">
      <c r="A72" s="6" t="s">
        <v>69</v>
      </c>
      <c r="B72" s="15" t="s">
        <v>121</v>
      </c>
      <c r="C72" s="11">
        <v>1055</v>
      </c>
      <c r="D72" s="13">
        <v>1.02</v>
      </c>
      <c r="E72" s="16">
        <f t="shared" si="6"/>
        <v>1076.0999999999999</v>
      </c>
      <c r="F72" s="12">
        <f t="shared" si="7"/>
        <v>139.893</v>
      </c>
      <c r="G72" s="12"/>
      <c r="H72" s="12">
        <f t="shared" si="8"/>
        <v>1215.9929999999999</v>
      </c>
    </row>
    <row r="73" spans="1:8">
      <c r="A73" s="6" t="s">
        <v>70</v>
      </c>
      <c r="B73" s="15" t="s">
        <v>121</v>
      </c>
      <c r="C73" s="11">
        <v>505</v>
      </c>
      <c r="D73" s="13">
        <v>1</v>
      </c>
      <c r="E73" s="16">
        <f t="shared" si="6"/>
        <v>505</v>
      </c>
      <c r="F73" s="12">
        <f t="shared" si="7"/>
        <v>65.650000000000006</v>
      </c>
      <c r="G73" s="12"/>
      <c r="H73" s="12">
        <f t="shared" si="8"/>
        <v>570.65</v>
      </c>
    </row>
    <row r="74" spans="1:8">
      <c r="A74" s="6" t="s">
        <v>72</v>
      </c>
      <c r="B74" s="15" t="s">
        <v>121</v>
      </c>
      <c r="C74" s="11">
        <v>165</v>
      </c>
      <c r="D74" s="13">
        <v>2.08</v>
      </c>
      <c r="E74" s="16">
        <f t="shared" si="6"/>
        <v>343.2</v>
      </c>
      <c r="F74" s="12">
        <f t="shared" si="7"/>
        <v>44.616</v>
      </c>
      <c r="G74" s="12"/>
      <c r="H74" s="12">
        <f t="shared" si="8"/>
        <v>387.81599999999997</v>
      </c>
    </row>
    <row r="75" spans="1:8">
      <c r="A75" s="6" t="s">
        <v>73</v>
      </c>
      <c r="B75" s="15" t="s">
        <v>121</v>
      </c>
      <c r="C75" s="11">
        <v>2420</v>
      </c>
      <c r="D75" s="13">
        <v>0.7</v>
      </c>
      <c r="E75" s="16">
        <f t="shared" si="6"/>
        <v>1694</v>
      </c>
      <c r="F75" s="12">
        <f t="shared" si="7"/>
        <v>220.22</v>
      </c>
      <c r="G75" s="12"/>
      <c r="H75" s="12">
        <f t="shared" si="8"/>
        <v>1914.22</v>
      </c>
    </row>
    <row r="76" spans="1:8">
      <c r="A76" s="6" t="s">
        <v>74</v>
      </c>
      <c r="B76" s="15" t="s">
        <v>121</v>
      </c>
      <c r="C76" s="11">
        <v>10</v>
      </c>
      <c r="D76" s="13">
        <v>0.75</v>
      </c>
      <c r="E76" s="16">
        <f t="shared" si="6"/>
        <v>7.5</v>
      </c>
      <c r="F76" s="12">
        <f t="shared" si="7"/>
        <v>0.97500000000000009</v>
      </c>
      <c r="G76" s="12"/>
      <c r="H76" s="12">
        <f t="shared" si="8"/>
        <v>8.4749999999999996</v>
      </c>
    </row>
    <row r="77" spans="1:8">
      <c r="A77" s="6" t="s">
        <v>75</v>
      </c>
      <c r="B77" s="15" t="s">
        <v>121</v>
      </c>
      <c r="C77" s="11">
        <v>540</v>
      </c>
      <c r="D77" s="13">
        <v>0.89</v>
      </c>
      <c r="E77" s="16">
        <f t="shared" si="6"/>
        <v>480.6</v>
      </c>
      <c r="F77" s="12">
        <f t="shared" si="7"/>
        <v>62.478000000000009</v>
      </c>
      <c r="G77" s="12"/>
      <c r="H77" s="12">
        <f t="shared" si="8"/>
        <v>543.07799999999997</v>
      </c>
    </row>
    <row r="78" spans="1:8">
      <c r="A78" s="6" t="s">
        <v>76</v>
      </c>
      <c r="B78" s="15" t="s">
        <v>121</v>
      </c>
      <c r="C78" s="11">
        <v>560</v>
      </c>
      <c r="D78" s="13">
        <v>1.28</v>
      </c>
      <c r="E78" s="16">
        <f t="shared" si="6"/>
        <v>716.80000000000007</v>
      </c>
      <c r="F78" s="12">
        <f t="shared" si="7"/>
        <v>93.184000000000012</v>
      </c>
      <c r="G78" s="12"/>
      <c r="H78" s="12">
        <f t="shared" si="8"/>
        <v>809.98400000000004</v>
      </c>
    </row>
    <row r="79" spans="1:8">
      <c r="A79" s="6" t="s">
        <v>77</v>
      </c>
      <c r="B79" s="15" t="s">
        <v>120</v>
      </c>
      <c r="C79" s="11">
        <v>225</v>
      </c>
      <c r="D79" s="13">
        <v>1.1000000000000001</v>
      </c>
      <c r="E79" s="16">
        <f t="shared" si="6"/>
        <v>247.50000000000003</v>
      </c>
      <c r="F79" s="12">
        <f t="shared" si="7"/>
        <v>32.175000000000004</v>
      </c>
      <c r="G79" s="12"/>
      <c r="H79" s="12">
        <f t="shared" si="8"/>
        <v>279.67500000000001</v>
      </c>
    </row>
    <row r="80" spans="1:8">
      <c r="A80" s="6" t="s">
        <v>78</v>
      </c>
      <c r="B80" s="15" t="s">
        <v>121</v>
      </c>
      <c r="C80" s="11">
        <v>730</v>
      </c>
      <c r="D80" s="13">
        <v>1.63</v>
      </c>
      <c r="E80" s="16">
        <f t="shared" si="6"/>
        <v>1189.8999999999999</v>
      </c>
      <c r="F80" s="12">
        <f t="shared" si="7"/>
        <v>154.68699999999998</v>
      </c>
      <c r="G80" s="12"/>
      <c r="H80" s="12">
        <f t="shared" si="8"/>
        <v>1344.5869999999998</v>
      </c>
    </row>
    <row r="81" spans="1:8">
      <c r="A81" s="6" t="s">
        <v>79</v>
      </c>
      <c r="B81" s="15" t="s">
        <v>121</v>
      </c>
      <c r="C81" s="11">
        <v>425</v>
      </c>
      <c r="D81" s="13">
        <v>3.31</v>
      </c>
      <c r="E81" s="16">
        <f t="shared" si="6"/>
        <v>1406.75</v>
      </c>
      <c r="F81" s="12">
        <f t="shared" si="7"/>
        <v>182.8775</v>
      </c>
      <c r="G81" s="12"/>
      <c r="H81" s="12">
        <f t="shared" si="8"/>
        <v>1589.6275000000001</v>
      </c>
    </row>
    <row r="82" spans="1:8">
      <c r="A82" s="6" t="s">
        <v>80</v>
      </c>
      <c r="B82" s="15" t="s">
        <v>121</v>
      </c>
      <c r="C82" s="11">
        <v>157</v>
      </c>
      <c r="D82" s="13">
        <v>2.2000000000000002</v>
      </c>
      <c r="E82" s="16">
        <f t="shared" si="6"/>
        <v>345.40000000000003</v>
      </c>
      <c r="F82" s="12">
        <f t="shared" si="7"/>
        <v>44.902000000000008</v>
      </c>
      <c r="G82" s="12"/>
      <c r="H82" s="12">
        <f t="shared" si="8"/>
        <v>390.30200000000002</v>
      </c>
    </row>
    <row r="83" spans="1:8">
      <c r="A83" s="6" t="s">
        <v>81</v>
      </c>
      <c r="B83" s="15" t="s">
        <v>121</v>
      </c>
      <c r="C83" s="11">
        <v>1965</v>
      </c>
      <c r="D83" s="13">
        <v>1.54</v>
      </c>
      <c r="E83" s="16">
        <f t="shared" si="6"/>
        <v>3026.1</v>
      </c>
      <c r="F83" s="12">
        <f t="shared" si="7"/>
        <v>393.39300000000003</v>
      </c>
      <c r="G83" s="12"/>
      <c r="H83" s="12">
        <f t="shared" si="8"/>
        <v>3419.4929999999999</v>
      </c>
    </row>
    <row r="84" spans="1:8">
      <c r="A84" s="6" t="s">
        <v>82</v>
      </c>
      <c r="B84" s="15" t="s">
        <v>121</v>
      </c>
      <c r="C84" s="11">
        <v>1990</v>
      </c>
      <c r="D84" s="13">
        <v>1.84</v>
      </c>
      <c r="E84" s="16">
        <f t="shared" si="6"/>
        <v>3661.6000000000004</v>
      </c>
      <c r="F84" s="12">
        <f t="shared" si="7"/>
        <v>476.00800000000004</v>
      </c>
      <c r="G84" s="12"/>
      <c r="H84" s="12">
        <f t="shared" si="8"/>
        <v>4137.6080000000002</v>
      </c>
    </row>
    <row r="85" spans="1:8">
      <c r="A85" s="6" t="s">
        <v>83</v>
      </c>
      <c r="B85" s="15" t="s">
        <v>121</v>
      </c>
      <c r="C85" s="11">
        <v>805</v>
      </c>
      <c r="D85" s="13">
        <v>1.79</v>
      </c>
      <c r="E85" s="16">
        <f t="shared" si="6"/>
        <v>1440.95</v>
      </c>
      <c r="F85" s="12">
        <f t="shared" si="7"/>
        <v>187.32350000000002</v>
      </c>
      <c r="G85" s="12"/>
      <c r="H85" s="12">
        <f t="shared" si="8"/>
        <v>1628.2735</v>
      </c>
    </row>
    <row r="86" spans="1:8">
      <c r="A86" s="6" t="s">
        <v>84</v>
      </c>
      <c r="B86" s="15" t="s">
        <v>121</v>
      </c>
      <c r="C86" s="11">
        <v>2740</v>
      </c>
      <c r="D86" s="13">
        <v>0.74</v>
      </c>
      <c r="E86" s="16">
        <f t="shared" si="6"/>
        <v>2027.6</v>
      </c>
      <c r="F86" s="12">
        <f t="shared" si="7"/>
        <v>263.58800000000002</v>
      </c>
      <c r="G86" s="12"/>
      <c r="H86" s="12">
        <f t="shared" si="8"/>
        <v>2291.1880000000001</v>
      </c>
    </row>
    <row r="87" spans="1:8">
      <c r="A87" s="6" t="s">
        <v>85</v>
      </c>
      <c r="B87" s="15" t="s">
        <v>121</v>
      </c>
      <c r="C87" s="11">
        <v>372</v>
      </c>
      <c r="D87" s="13">
        <v>1.5</v>
      </c>
      <c r="E87" s="16">
        <f t="shared" si="6"/>
        <v>558</v>
      </c>
      <c r="F87" s="12">
        <f t="shared" si="7"/>
        <v>72.540000000000006</v>
      </c>
      <c r="G87" s="12"/>
      <c r="H87" s="12">
        <f t="shared" si="8"/>
        <v>630.54</v>
      </c>
    </row>
    <row r="88" spans="1:8">
      <c r="A88" s="6" t="s">
        <v>86</v>
      </c>
      <c r="B88" s="15" t="s">
        <v>121</v>
      </c>
      <c r="C88" s="11">
        <v>160</v>
      </c>
      <c r="D88" s="13">
        <v>3.68</v>
      </c>
      <c r="E88" s="16">
        <f t="shared" si="6"/>
        <v>588.80000000000007</v>
      </c>
      <c r="F88" s="12">
        <f t="shared" si="7"/>
        <v>76.544000000000011</v>
      </c>
      <c r="G88" s="12"/>
      <c r="H88" s="12">
        <f t="shared" si="8"/>
        <v>665.34400000000005</v>
      </c>
    </row>
    <row r="89" spans="1:8">
      <c r="A89" s="6" t="s">
        <v>87</v>
      </c>
      <c r="B89" s="15" t="s">
        <v>121</v>
      </c>
      <c r="C89" s="11">
        <v>1465</v>
      </c>
      <c r="D89" s="13">
        <v>1.2</v>
      </c>
      <c r="E89" s="16">
        <f t="shared" si="6"/>
        <v>1758</v>
      </c>
      <c r="F89" s="12">
        <f t="shared" si="7"/>
        <v>228.54000000000002</v>
      </c>
      <c r="G89" s="12"/>
      <c r="H89" s="12">
        <f t="shared" si="8"/>
        <v>1986.54</v>
      </c>
    </row>
    <row r="90" spans="1:8">
      <c r="A90" s="6" t="s">
        <v>88</v>
      </c>
      <c r="B90" s="15" t="s">
        <v>121</v>
      </c>
      <c r="C90" s="11">
        <v>327</v>
      </c>
      <c r="D90" s="13">
        <v>1.9</v>
      </c>
      <c r="E90" s="16">
        <f t="shared" si="6"/>
        <v>621.29999999999995</v>
      </c>
      <c r="F90" s="12">
        <f t="shared" si="7"/>
        <v>80.768999999999991</v>
      </c>
      <c r="G90" s="12"/>
      <c r="H90" s="12">
        <f t="shared" si="8"/>
        <v>702.06899999999996</v>
      </c>
    </row>
    <row r="91" spans="1:8">
      <c r="A91" s="6" t="s">
        <v>89</v>
      </c>
      <c r="B91" s="15" t="s">
        <v>120</v>
      </c>
      <c r="C91" s="11">
        <v>284</v>
      </c>
      <c r="D91" s="13">
        <v>2.52</v>
      </c>
      <c r="E91" s="16">
        <f t="shared" si="6"/>
        <v>715.68</v>
      </c>
      <c r="F91" s="12">
        <f t="shared" si="7"/>
        <v>93.038399999999996</v>
      </c>
      <c r="G91" s="12"/>
      <c r="H91" s="12">
        <f t="shared" si="8"/>
        <v>808.71839999999997</v>
      </c>
    </row>
    <row r="92" spans="1:8">
      <c r="A92" s="6" t="s">
        <v>90</v>
      </c>
      <c r="B92" s="15" t="s">
        <v>120</v>
      </c>
      <c r="C92" s="11">
        <v>46</v>
      </c>
      <c r="D92" s="13">
        <v>0.5</v>
      </c>
      <c r="E92" s="16">
        <f t="shared" si="6"/>
        <v>23</v>
      </c>
      <c r="F92" s="12">
        <f t="shared" si="7"/>
        <v>2.99</v>
      </c>
      <c r="G92" s="12"/>
      <c r="H92" s="12">
        <f t="shared" si="8"/>
        <v>25.990000000000002</v>
      </c>
    </row>
    <row r="93" spans="1:8">
      <c r="A93" s="6" t="s">
        <v>91</v>
      </c>
      <c r="B93" s="15" t="s">
        <v>121</v>
      </c>
      <c r="C93" s="11">
        <v>935</v>
      </c>
      <c r="D93" s="13">
        <v>2</v>
      </c>
      <c r="E93" s="16">
        <f t="shared" si="6"/>
        <v>1870</v>
      </c>
      <c r="F93" s="12">
        <f t="shared" si="7"/>
        <v>243.1</v>
      </c>
      <c r="G93" s="12"/>
      <c r="H93" s="12">
        <f t="shared" si="8"/>
        <v>2113.1</v>
      </c>
    </row>
    <row r="94" spans="1:8">
      <c r="A94" s="6" t="s">
        <v>94</v>
      </c>
      <c r="B94" s="15" t="s">
        <v>121</v>
      </c>
      <c r="C94" s="11">
        <v>180</v>
      </c>
      <c r="D94" s="13">
        <v>3.28</v>
      </c>
      <c r="E94" s="16">
        <f t="shared" si="6"/>
        <v>590.4</v>
      </c>
      <c r="F94" s="12">
        <f t="shared" si="7"/>
        <v>76.751999999999995</v>
      </c>
      <c r="G94" s="12"/>
      <c r="H94" s="12">
        <f t="shared" si="8"/>
        <v>667.15199999999993</v>
      </c>
    </row>
    <row r="95" spans="1:8">
      <c r="A95" s="6" t="s">
        <v>96</v>
      </c>
      <c r="B95" s="15" t="s">
        <v>121</v>
      </c>
      <c r="C95" s="11">
        <v>330</v>
      </c>
      <c r="D95" s="13">
        <v>3.65</v>
      </c>
      <c r="E95" s="16">
        <f t="shared" si="6"/>
        <v>1204.5</v>
      </c>
      <c r="F95" s="12">
        <f t="shared" si="7"/>
        <v>156.58500000000001</v>
      </c>
      <c r="G95" s="12"/>
      <c r="H95" s="12">
        <f t="shared" si="8"/>
        <v>1361.085</v>
      </c>
    </row>
    <row r="96" spans="1:8">
      <c r="A96" s="6" t="s">
        <v>99</v>
      </c>
      <c r="B96" s="15" t="s">
        <v>121</v>
      </c>
      <c r="C96" s="11">
        <v>105</v>
      </c>
      <c r="D96" s="13">
        <v>1</v>
      </c>
      <c r="E96" s="16">
        <f t="shared" si="6"/>
        <v>105</v>
      </c>
      <c r="F96" s="12">
        <f t="shared" si="7"/>
        <v>13.65</v>
      </c>
      <c r="G96" s="12"/>
      <c r="H96" s="12">
        <f t="shared" si="8"/>
        <v>118.65</v>
      </c>
    </row>
    <row r="97" spans="1:8">
      <c r="A97" s="6" t="s">
        <v>102</v>
      </c>
      <c r="B97" s="15" t="s">
        <v>121</v>
      </c>
      <c r="C97" s="11">
        <v>167</v>
      </c>
      <c r="D97" s="13">
        <v>2.5</v>
      </c>
      <c r="E97" s="16">
        <f t="shared" si="6"/>
        <v>417.5</v>
      </c>
      <c r="F97" s="12">
        <f t="shared" si="7"/>
        <v>54.274999999999999</v>
      </c>
      <c r="G97" s="12"/>
      <c r="H97" s="12">
        <f t="shared" si="8"/>
        <v>471.77499999999998</v>
      </c>
    </row>
    <row r="98" spans="1:8">
      <c r="A98" s="20"/>
      <c r="B98" s="7"/>
      <c r="C98" s="8"/>
      <c r="D98" s="9"/>
      <c r="E98" s="24">
        <v>31517.43</v>
      </c>
      <c r="F98" s="22"/>
      <c r="G98" s="23"/>
      <c r="H98" s="22">
        <v>35614.699999999997</v>
      </c>
    </row>
    <row r="100" spans="1:8">
      <c r="A100" s="49"/>
      <c r="B100" s="49"/>
      <c r="C100" s="49"/>
      <c r="D100" s="49"/>
      <c r="E100" s="49"/>
      <c r="F100" s="49"/>
      <c r="G100" s="49"/>
      <c r="H100" s="49"/>
    </row>
    <row r="101" spans="1:8">
      <c r="A101" s="47" t="s">
        <v>135</v>
      </c>
      <c r="B101" s="48"/>
      <c r="C101" s="48"/>
      <c r="D101" s="48"/>
      <c r="E101" s="48"/>
      <c r="F101" s="48"/>
      <c r="G101" s="48"/>
      <c r="H101" s="48"/>
    </row>
    <row r="102" spans="1:8">
      <c r="A102" s="19" t="s">
        <v>6</v>
      </c>
      <c r="B102" s="33" t="s">
        <v>0</v>
      </c>
      <c r="C102" s="23" t="s">
        <v>1</v>
      </c>
      <c r="D102" s="20" t="s">
        <v>115</v>
      </c>
      <c r="E102" s="23" t="s">
        <v>2</v>
      </c>
      <c r="F102" s="23" t="s">
        <v>3</v>
      </c>
      <c r="G102" s="23" t="s">
        <v>4</v>
      </c>
      <c r="H102" s="23" t="s">
        <v>5</v>
      </c>
    </row>
    <row r="103" spans="1:8">
      <c r="A103" s="6" t="s">
        <v>61</v>
      </c>
      <c r="B103" s="7" t="s">
        <v>114</v>
      </c>
      <c r="C103" s="11">
        <v>1290</v>
      </c>
      <c r="D103" s="13">
        <v>8.5399999999999991</v>
      </c>
      <c r="E103" s="12">
        <f t="shared" ref="E103:E105" si="9" xml:space="preserve"> C103*D103</f>
        <v>11016.599999999999</v>
      </c>
      <c r="F103" s="12">
        <f t="shared" ref="F103:F105" si="10">E103*13%</f>
        <v>1432.1579999999999</v>
      </c>
      <c r="G103" s="12"/>
      <c r="H103" s="12">
        <f t="shared" ref="H103:H105" si="11">SUM(E103,F103,G103)</f>
        <v>12448.757999999998</v>
      </c>
    </row>
    <row r="104" spans="1:8" ht="25.5">
      <c r="A104" s="6" t="s">
        <v>62</v>
      </c>
      <c r="B104" s="7" t="s">
        <v>114</v>
      </c>
      <c r="C104" s="11">
        <v>595</v>
      </c>
      <c r="D104" s="13">
        <v>8.5399999999999991</v>
      </c>
      <c r="E104" s="12">
        <f t="shared" si="9"/>
        <v>5081.2999999999993</v>
      </c>
      <c r="F104" s="12">
        <f t="shared" si="10"/>
        <v>660.56899999999996</v>
      </c>
      <c r="G104" s="12"/>
      <c r="H104" s="12">
        <f t="shared" si="11"/>
        <v>5741.8689999999988</v>
      </c>
    </row>
    <row r="105" spans="1:8" s="32" customFormat="1">
      <c r="A105" s="29" t="s">
        <v>63</v>
      </c>
      <c r="B105" s="30" t="s">
        <v>114</v>
      </c>
      <c r="C105" s="17">
        <v>2610</v>
      </c>
      <c r="D105" s="31">
        <v>3.2</v>
      </c>
      <c r="E105" s="16">
        <f t="shared" si="9"/>
        <v>8352</v>
      </c>
      <c r="F105" s="16">
        <f t="shared" si="10"/>
        <v>1085.76</v>
      </c>
      <c r="G105" s="16"/>
      <c r="H105" s="16">
        <f t="shared" si="11"/>
        <v>9437.76</v>
      </c>
    </row>
    <row r="106" spans="1:8">
      <c r="A106" s="20"/>
      <c r="B106" s="7"/>
      <c r="C106" s="27"/>
      <c r="D106" s="9"/>
      <c r="E106" s="22">
        <f>SUM(E103:E105)</f>
        <v>24449.899999999998</v>
      </c>
      <c r="F106" s="22"/>
      <c r="G106" s="22"/>
      <c r="H106" s="24">
        <v>27628.38</v>
      </c>
    </row>
    <row r="107" spans="1:8">
      <c r="A107" s="37"/>
      <c r="B107" s="38"/>
      <c r="C107" s="39"/>
      <c r="D107" s="40"/>
      <c r="E107" s="41"/>
      <c r="F107" s="41"/>
      <c r="G107" s="41"/>
      <c r="H107" s="42"/>
    </row>
    <row r="109" spans="1:8">
      <c r="A109" s="47" t="s">
        <v>137</v>
      </c>
      <c r="B109" s="48"/>
      <c r="C109" s="48"/>
      <c r="D109" s="48"/>
      <c r="E109" s="48"/>
      <c r="F109" s="48"/>
      <c r="G109" s="48"/>
      <c r="H109" s="48"/>
    </row>
    <row r="110" spans="1:8">
      <c r="A110" s="19" t="s">
        <v>6</v>
      </c>
      <c r="B110" s="50" t="s">
        <v>0</v>
      </c>
      <c r="C110" s="23" t="s">
        <v>1</v>
      </c>
      <c r="D110" s="20" t="s">
        <v>115</v>
      </c>
      <c r="E110" s="45" t="s">
        <v>2</v>
      </c>
      <c r="F110" s="23" t="s">
        <v>3</v>
      </c>
      <c r="G110" s="23" t="s">
        <v>4</v>
      </c>
      <c r="H110" s="23" t="s">
        <v>5</v>
      </c>
    </row>
    <row r="111" spans="1:8">
      <c r="A111" s="3" t="s">
        <v>104</v>
      </c>
      <c r="B111" s="7" t="s">
        <v>120</v>
      </c>
      <c r="C111" s="11">
        <v>7300</v>
      </c>
      <c r="D111" s="13">
        <v>0.9</v>
      </c>
      <c r="E111" s="16">
        <f xml:space="preserve"> C111*D111</f>
        <v>6570</v>
      </c>
      <c r="F111" s="12">
        <f t="shared" ref="F111:F113" si="12">E111*13%</f>
        <v>854.1</v>
      </c>
      <c r="G111" s="12"/>
      <c r="H111" s="12">
        <f t="shared" ref="H111:H120" si="13">SUM(E111,F111,G111)</f>
        <v>7424.1</v>
      </c>
    </row>
    <row r="112" spans="1:8">
      <c r="A112" s="3" t="s">
        <v>105</v>
      </c>
      <c r="B112" s="7" t="s">
        <v>120</v>
      </c>
      <c r="C112" s="11">
        <v>4200</v>
      </c>
      <c r="D112" s="13">
        <v>0.53</v>
      </c>
      <c r="E112" s="16">
        <f t="shared" ref="E112:E120" si="14" xml:space="preserve"> C112*D112</f>
        <v>2226</v>
      </c>
      <c r="F112" s="12"/>
      <c r="G112" s="12">
        <f>E112*23%</f>
        <v>511.98</v>
      </c>
      <c r="H112" s="12">
        <f t="shared" si="13"/>
        <v>2737.98</v>
      </c>
    </row>
    <row r="113" spans="1:8">
      <c r="A113" s="3" t="s">
        <v>106</v>
      </c>
      <c r="B113" s="7" t="s">
        <v>120</v>
      </c>
      <c r="C113" s="11">
        <v>6300</v>
      </c>
      <c r="D113" s="13">
        <v>0.45</v>
      </c>
      <c r="E113" s="16">
        <f t="shared" si="14"/>
        <v>2835</v>
      </c>
      <c r="F113" s="12">
        <f t="shared" si="12"/>
        <v>368.55</v>
      </c>
      <c r="G113" s="12"/>
      <c r="H113" s="12">
        <f t="shared" si="13"/>
        <v>3203.55</v>
      </c>
    </row>
    <row r="114" spans="1:8">
      <c r="A114" s="3" t="s">
        <v>107</v>
      </c>
      <c r="B114" s="7" t="s">
        <v>120</v>
      </c>
      <c r="C114" s="11">
        <v>4650</v>
      </c>
      <c r="D114" s="13">
        <v>0.53</v>
      </c>
      <c r="E114" s="16">
        <f t="shared" si="14"/>
        <v>2464.5</v>
      </c>
      <c r="F114" s="12"/>
      <c r="G114" s="12">
        <f t="shared" ref="G114:G120" si="15">E114*23%</f>
        <v>566.83500000000004</v>
      </c>
      <c r="H114" s="12">
        <f t="shared" si="13"/>
        <v>3031.335</v>
      </c>
    </row>
    <row r="115" spans="1:8" s="32" customFormat="1">
      <c r="A115" s="51" t="s">
        <v>108</v>
      </c>
      <c r="B115" s="30" t="s">
        <v>114</v>
      </c>
      <c r="C115" s="17">
        <v>50</v>
      </c>
      <c r="D115" s="31">
        <v>8</v>
      </c>
      <c r="E115" s="16">
        <f t="shared" si="14"/>
        <v>400</v>
      </c>
      <c r="F115" s="16"/>
      <c r="G115" s="16">
        <f t="shared" si="15"/>
        <v>92</v>
      </c>
      <c r="H115" s="16">
        <f t="shared" si="13"/>
        <v>492</v>
      </c>
    </row>
    <row r="116" spans="1:8" s="32" customFormat="1">
      <c r="A116" s="51" t="s">
        <v>109</v>
      </c>
      <c r="B116" s="30" t="s">
        <v>114</v>
      </c>
      <c r="C116" s="17">
        <v>50</v>
      </c>
      <c r="D116" s="31">
        <v>9</v>
      </c>
      <c r="E116" s="16">
        <f t="shared" si="14"/>
        <v>450</v>
      </c>
      <c r="F116" s="16"/>
      <c r="G116" s="16">
        <f t="shared" si="15"/>
        <v>103.5</v>
      </c>
      <c r="H116" s="16">
        <f t="shared" si="13"/>
        <v>553.5</v>
      </c>
    </row>
    <row r="117" spans="1:8">
      <c r="A117" s="3" t="s">
        <v>110</v>
      </c>
      <c r="B117" s="7" t="s">
        <v>114</v>
      </c>
      <c r="C117" s="11">
        <v>33</v>
      </c>
      <c r="D117" s="13">
        <v>9</v>
      </c>
      <c r="E117" s="16">
        <f t="shared" si="14"/>
        <v>297</v>
      </c>
      <c r="F117" s="12"/>
      <c r="G117" s="12">
        <f t="shared" si="15"/>
        <v>68.31</v>
      </c>
      <c r="H117" s="12">
        <f t="shared" si="13"/>
        <v>365.31</v>
      </c>
    </row>
    <row r="118" spans="1:8" s="32" customFormat="1">
      <c r="A118" s="52" t="s">
        <v>111</v>
      </c>
      <c r="B118" s="30" t="s">
        <v>114</v>
      </c>
      <c r="C118" s="17">
        <v>100</v>
      </c>
      <c r="D118" s="31">
        <v>8</v>
      </c>
      <c r="E118" s="16">
        <f t="shared" si="14"/>
        <v>800</v>
      </c>
      <c r="F118" s="16"/>
      <c r="G118" s="16">
        <f t="shared" si="15"/>
        <v>184</v>
      </c>
      <c r="H118" s="16">
        <f t="shared" si="13"/>
        <v>984</v>
      </c>
    </row>
    <row r="119" spans="1:8" s="32" customFormat="1">
      <c r="A119" s="52" t="s">
        <v>122</v>
      </c>
      <c r="B119" s="30" t="s">
        <v>114</v>
      </c>
      <c r="C119" s="17">
        <v>90</v>
      </c>
      <c r="D119" s="31">
        <v>0.9</v>
      </c>
      <c r="E119" s="16">
        <f t="shared" si="14"/>
        <v>81</v>
      </c>
      <c r="F119" s="16"/>
      <c r="G119" s="16">
        <f t="shared" si="15"/>
        <v>18.630000000000003</v>
      </c>
      <c r="H119" s="16">
        <f t="shared" si="13"/>
        <v>99.63</v>
      </c>
    </row>
    <row r="120" spans="1:8" s="32" customFormat="1" ht="25.5">
      <c r="A120" s="51" t="s">
        <v>129</v>
      </c>
      <c r="B120" s="30" t="s">
        <v>114</v>
      </c>
      <c r="C120" s="17">
        <v>100</v>
      </c>
      <c r="D120" s="53">
        <v>3.9</v>
      </c>
      <c r="E120" s="16">
        <f t="shared" si="14"/>
        <v>390</v>
      </c>
      <c r="F120" s="43"/>
      <c r="G120" s="16">
        <f t="shared" si="15"/>
        <v>89.7</v>
      </c>
      <c r="H120" s="16">
        <f t="shared" si="13"/>
        <v>479.7</v>
      </c>
    </row>
    <row r="121" spans="1:8">
      <c r="A121" s="20"/>
      <c r="B121" s="7"/>
      <c r="C121" s="8"/>
      <c r="D121" s="9"/>
      <c r="E121" s="44">
        <f>SUM(E111:E120)</f>
        <v>16513.5</v>
      </c>
      <c r="F121" s="22"/>
      <c r="G121" s="22"/>
      <c r="H121" s="22">
        <v>19371.12</v>
      </c>
    </row>
    <row r="122" spans="1:8">
      <c r="A122" s="37"/>
      <c r="B122" s="38"/>
      <c r="C122" s="59"/>
      <c r="D122" s="40"/>
      <c r="E122" s="57"/>
      <c r="F122" s="41"/>
      <c r="G122" s="41"/>
      <c r="H122" s="41"/>
    </row>
    <row r="123" spans="1:8">
      <c r="A123" s="37"/>
      <c r="B123" s="38"/>
      <c r="C123" s="59"/>
      <c r="D123" s="40"/>
      <c r="E123" s="57"/>
      <c r="F123" s="41"/>
      <c r="G123" s="41"/>
      <c r="H123" s="41"/>
    </row>
    <row r="124" spans="1:8">
      <c r="A124" s="37"/>
      <c r="B124" s="38"/>
      <c r="C124" s="59"/>
      <c r="D124" s="40"/>
      <c r="E124" s="57"/>
      <c r="F124" s="41"/>
      <c r="G124" s="41"/>
      <c r="H124" s="41"/>
    </row>
    <row r="125" spans="1:8">
      <c r="A125" s="47" t="s">
        <v>139</v>
      </c>
      <c r="B125" s="47"/>
      <c r="C125" s="47"/>
      <c r="D125" s="47"/>
      <c r="E125" s="60"/>
      <c r="F125" s="47"/>
      <c r="G125" s="47"/>
      <c r="H125" s="47"/>
    </row>
    <row r="126" spans="1:8">
      <c r="A126" s="19" t="s">
        <v>6</v>
      </c>
      <c r="B126" s="18" t="s">
        <v>0</v>
      </c>
      <c r="C126" s="8" t="s">
        <v>1</v>
      </c>
      <c r="D126" s="9" t="s">
        <v>115</v>
      </c>
      <c r="E126" s="43" t="s">
        <v>2</v>
      </c>
      <c r="F126" s="8" t="s">
        <v>3</v>
      </c>
      <c r="G126" s="8" t="s">
        <v>4</v>
      </c>
      <c r="H126" s="8" t="s">
        <v>5</v>
      </c>
    </row>
    <row r="127" spans="1:8">
      <c r="A127" s="8" t="s">
        <v>124</v>
      </c>
      <c r="B127" s="7" t="s">
        <v>125</v>
      </c>
      <c r="C127" s="11">
        <v>2450</v>
      </c>
      <c r="D127" s="13">
        <v>0.97</v>
      </c>
      <c r="E127" s="16">
        <f>C127*D127</f>
        <v>2376.5</v>
      </c>
      <c r="F127" s="12">
        <f>E127*13%</f>
        <v>308.94499999999999</v>
      </c>
      <c r="G127" s="12"/>
      <c r="H127" s="12">
        <f>SUM(E127,F127,G127)</f>
        <v>2685.4450000000002</v>
      </c>
    </row>
    <row r="128" spans="1:8" ht="30">
      <c r="A128" s="26" t="s">
        <v>126</v>
      </c>
      <c r="B128" s="7" t="s">
        <v>125</v>
      </c>
      <c r="C128" s="11">
        <v>5080</v>
      </c>
      <c r="D128" s="9">
        <v>0.97</v>
      </c>
      <c r="E128" s="16">
        <f t="shared" ref="E128:E130" si="16">C128*D128</f>
        <v>4927.5999999999995</v>
      </c>
      <c r="F128" s="12">
        <f>E128*13%</f>
        <v>640.58799999999997</v>
      </c>
      <c r="G128" s="8"/>
      <c r="H128" s="12">
        <f>SUM(E128,F128,G128)</f>
        <v>5568.1879999999992</v>
      </c>
    </row>
    <row r="129" spans="1:8" ht="30">
      <c r="A129" s="26" t="s">
        <v>127</v>
      </c>
      <c r="B129" s="7" t="s">
        <v>125</v>
      </c>
      <c r="C129" s="11">
        <v>500</v>
      </c>
      <c r="D129" s="9">
        <v>0.97</v>
      </c>
      <c r="E129" s="16">
        <f t="shared" si="16"/>
        <v>485</v>
      </c>
      <c r="F129" s="12">
        <f>E129*13%</f>
        <v>63.050000000000004</v>
      </c>
      <c r="G129" s="8"/>
      <c r="H129" s="12">
        <f>SUM(E129,F129,G129)</f>
        <v>548.04999999999995</v>
      </c>
    </row>
    <row r="130" spans="1:8" ht="30">
      <c r="A130" s="26" t="s">
        <v>128</v>
      </c>
      <c r="B130" s="7" t="s">
        <v>125</v>
      </c>
      <c r="C130" s="11">
        <v>2680</v>
      </c>
      <c r="D130" s="9">
        <v>0.97</v>
      </c>
      <c r="E130" s="16">
        <f t="shared" si="16"/>
        <v>2599.6</v>
      </c>
      <c r="F130" s="12">
        <f>E130*13%</f>
        <v>337.94799999999998</v>
      </c>
      <c r="G130" s="8"/>
      <c r="H130" s="12">
        <f>SUM(E130,F130,G130)</f>
        <v>2937.5479999999998</v>
      </c>
    </row>
    <row r="131" spans="1:8">
      <c r="A131" s="20"/>
      <c r="B131" s="7"/>
      <c r="C131" s="27"/>
      <c r="D131" s="9"/>
      <c r="E131" s="44">
        <f>SUM(E127:E130)</f>
        <v>10388.699999999999</v>
      </c>
      <c r="F131" s="21"/>
      <c r="G131" s="8"/>
      <c r="H131" s="21">
        <v>11739.24</v>
      </c>
    </row>
    <row r="132" spans="1:8">
      <c r="A132" s="37"/>
      <c r="B132" s="38"/>
      <c r="C132" s="39"/>
      <c r="D132" s="40"/>
      <c r="E132" s="57"/>
      <c r="F132" s="58"/>
      <c r="G132" s="59"/>
      <c r="H132" s="58"/>
    </row>
    <row r="133" spans="1:8">
      <c r="A133" s="37"/>
      <c r="B133" s="38"/>
      <c r="C133" s="39"/>
      <c r="D133" s="40"/>
      <c r="E133" s="57"/>
      <c r="F133" s="58"/>
      <c r="G133" s="59"/>
      <c r="H133" s="58"/>
    </row>
    <row r="134" spans="1:8">
      <c r="A134" s="37"/>
      <c r="B134" s="38"/>
      <c r="C134" s="39"/>
      <c r="D134" s="40"/>
      <c r="E134" s="57"/>
      <c r="F134" s="58"/>
      <c r="G134" s="59"/>
      <c r="H134" s="58"/>
    </row>
    <row r="135" spans="1:8">
      <c r="A135" s="37"/>
      <c r="B135" s="38"/>
      <c r="C135" s="39"/>
      <c r="D135" s="40"/>
      <c r="E135" s="57"/>
      <c r="F135" s="58"/>
      <c r="G135" s="59"/>
      <c r="H135" s="58"/>
    </row>
    <row r="136" spans="1:8">
      <c r="A136" s="37"/>
      <c r="B136" s="38"/>
      <c r="C136" s="39"/>
      <c r="D136" s="40"/>
      <c r="E136" s="57"/>
      <c r="F136" s="58"/>
      <c r="G136" s="59"/>
      <c r="H136" s="58"/>
    </row>
    <row r="137" spans="1:8">
      <c r="A137" s="54" t="s">
        <v>136</v>
      </c>
      <c r="B137" s="55"/>
      <c r="C137" s="55"/>
      <c r="D137" s="55"/>
      <c r="E137" s="55"/>
      <c r="F137" s="55"/>
      <c r="G137" s="55"/>
      <c r="H137" s="56"/>
    </row>
    <row r="138" spans="1:8">
      <c r="A138" s="19" t="s">
        <v>6</v>
      </c>
      <c r="B138" s="33" t="s">
        <v>0</v>
      </c>
      <c r="C138" s="23" t="s">
        <v>1</v>
      </c>
      <c r="D138" s="20" t="s">
        <v>115</v>
      </c>
      <c r="E138" s="45" t="s">
        <v>2</v>
      </c>
      <c r="F138" s="23" t="s">
        <v>3</v>
      </c>
      <c r="G138" s="23" t="s">
        <v>4</v>
      </c>
      <c r="H138" s="23" t="s">
        <v>5</v>
      </c>
    </row>
    <row r="139" spans="1:8">
      <c r="A139" s="6" t="s">
        <v>64</v>
      </c>
      <c r="B139" s="7" t="s">
        <v>114</v>
      </c>
      <c r="C139" s="8"/>
      <c r="D139" s="9"/>
      <c r="E139" s="43"/>
      <c r="F139" s="8"/>
      <c r="G139" s="8"/>
      <c r="H139" s="8"/>
    </row>
    <row r="140" spans="1:8">
      <c r="A140" s="6" t="s">
        <v>65</v>
      </c>
      <c r="B140" s="7" t="s">
        <v>114</v>
      </c>
      <c r="C140" s="11">
        <v>1470</v>
      </c>
      <c r="D140" s="13">
        <v>10.53</v>
      </c>
      <c r="E140" s="16">
        <f t="shared" ref="E140" si="17" xml:space="preserve"> C140*D140</f>
        <v>15479.099999999999</v>
      </c>
      <c r="F140" s="12">
        <f>E140*13%</f>
        <v>2012.2829999999999</v>
      </c>
      <c r="G140" s="12"/>
      <c r="H140" s="12">
        <f t="shared" ref="H140" si="18">SUM(E140,F140,G140)</f>
        <v>17491.382999999998</v>
      </c>
    </row>
    <row r="141" spans="1:8">
      <c r="A141" s="20"/>
      <c r="B141" s="7"/>
      <c r="C141" s="27"/>
      <c r="D141" s="9"/>
      <c r="E141" s="24">
        <f>SUM(E138:E140)</f>
        <v>15479.099999999999</v>
      </c>
      <c r="F141" s="22"/>
      <c r="G141" s="8"/>
      <c r="H141" s="22">
        <f>SUM(H138:H140)</f>
        <v>17491.382999999998</v>
      </c>
    </row>
    <row r="142" spans="1:8">
      <c r="A142" s="37"/>
      <c r="B142" s="38"/>
      <c r="C142" s="59"/>
      <c r="D142" s="40"/>
      <c r="E142" s="57"/>
      <c r="F142" s="58"/>
      <c r="G142" s="59"/>
      <c r="H142" s="58"/>
    </row>
    <row r="143" spans="1:8">
      <c r="A143" s="47" t="s">
        <v>138</v>
      </c>
      <c r="B143" s="48"/>
      <c r="C143" s="48"/>
      <c r="D143" s="48"/>
      <c r="E143" s="48"/>
      <c r="F143" s="48"/>
      <c r="G143" s="48"/>
      <c r="H143" s="48"/>
    </row>
    <row r="144" spans="1:8">
      <c r="A144" s="19" t="s">
        <v>6</v>
      </c>
      <c r="B144" s="50" t="s">
        <v>0</v>
      </c>
      <c r="C144" s="23" t="s">
        <v>1</v>
      </c>
      <c r="D144" s="20" t="s">
        <v>115</v>
      </c>
      <c r="E144" s="45" t="s">
        <v>2</v>
      </c>
      <c r="F144" s="23" t="s">
        <v>3</v>
      </c>
      <c r="G144" s="23" t="s">
        <v>4</v>
      </c>
      <c r="H144" s="23" t="s">
        <v>5</v>
      </c>
    </row>
    <row r="145" spans="1:8" ht="25.5">
      <c r="A145" s="1" t="s">
        <v>112</v>
      </c>
      <c r="B145" s="7" t="s">
        <v>120</v>
      </c>
      <c r="C145" s="11">
        <v>1400</v>
      </c>
      <c r="D145" s="13">
        <v>5.74</v>
      </c>
      <c r="E145" s="16">
        <f t="shared" ref="E145" si="19" xml:space="preserve"> C145*D145</f>
        <v>8036</v>
      </c>
      <c r="F145" s="12">
        <v>1044.67</v>
      </c>
      <c r="G145" s="12"/>
      <c r="H145" s="21">
        <f>E145+F145</f>
        <v>9080.67</v>
      </c>
    </row>
    <row r="146" spans="1:8">
      <c r="A146" s="20"/>
      <c r="B146" s="7"/>
      <c r="C146" s="8"/>
      <c r="D146" s="9"/>
      <c r="E146" s="44">
        <f>SUM(E145)</f>
        <v>8036</v>
      </c>
      <c r="F146" s="21"/>
      <c r="G146" s="8"/>
      <c r="H146" s="22">
        <f>SUM(H145)</f>
        <v>9080.67</v>
      </c>
    </row>
    <row r="147" spans="1:8">
      <c r="A147" s="37"/>
      <c r="B147" s="38"/>
      <c r="C147" s="59"/>
      <c r="D147" s="40"/>
      <c r="E147" s="57"/>
      <c r="F147" s="58"/>
      <c r="G147" s="59"/>
      <c r="H147" s="58"/>
    </row>
    <row r="148" spans="1:8">
      <c r="C148" s="25"/>
    </row>
    <row r="149" spans="1:8">
      <c r="A149" s="54" t="s">
        <v>140</v>
      </c>
      <c r="B149" s="55"/>
      <c r="C149" s="55"/>
      <c r="D149" s="55"/>
      <c r="E149" s="55"/>
      <c r="F149" s="55"/>
      <c r="G149" s="55"/>
      <c r="H149" s="56"/>
    </row>
    <row r="150" spans="1:8" ht="30">
      <c r="A150" s="19" t="s">
        <v>6</v>
      </c>
      <c r="B150" s="50" t="s">
        <v>0</v>
      </c>
      <c r="C150" s="23" t="s">
        <v>1</v>
      </c>
      <c r="D150" s="20" t="s">
        <v>115</v>
      </c>
      <c r="E150" s="61" t="s">
        <v>2</v>
      </c>
      <c r="F150" s="23" t="s">
        <v>3</v>
      </c>
      <c r="G150" s="23" t="s">
        <v>4</v>
      </c>
      <c r="H150" s="23" t="s">
        <v>5</v>
      </c>
    </row>
    <row r="151" spans="1:8" ht="30">
      <c r="A151" s="26" t="s">
        <v>131</v>
      </c>
      <c r="B151" s="7" t="s">
        <v>132</v>
      </c>
      <c r="C151" s="11">
        <v>17424</v>
      </c>
      <c r="D151" s="9">
        <v>0.96499999999999997</v>
      </c>
      <c r="E151" s="16">
        <f>C151*D151</f>
        <v>16814.16</v>
      </c>
      <c r="F151" s="12">
        <f>E151*13%</f>
        <v>2185.8407999999999</v>
      </c>
      <c r="G151" s="8"/>
      <c r="H151" s="12">
        <f>SUM(E151,F151,G151)</f>
        <v>19000.000800000002</v>
      </c>
    </row>
    <row r="152" spans="1:8">
      <c r="A152" s="20"/>
      <c r="B152" s="7"/>
      <c r="C152" s="8"/>
      <c r="D152" s="9"/>
      <c r="E152" s="24">
        <f>SUM(E151)</f>
        <v>16814.16</v>
      </c>
      <c r="F152" s="22"/>
      <c r="G152" s="23"/>
      <c r="H152" s="22">
        <f>SUM(H151)</f>
        <v>19000.000800000002</v>
      </c>
    </row>
    <row r="154" spans="1:8" ht="15.75">
      <c r="D154" s="62" t="s">
        <v>123</v>
      </c>
      <c r="E154" s="63">
        <v>183423.88</v>
      </c>
      <c r="F154" s="64"/>
      <c r="G154" s="64"/>
      <c r="H154" s="63">
        <v>210599.44</v>
      </c>
    </row>
  </sheetData>
  <mergeCells count="10">
    <mergeCell ref="A149:H149"/>
    <mergeCell ref="A1:H1"/>
    <mergeCell ref="A3:H3"/>
    <mergeCell ref="A67:H67"/>
    <mergeCell ref="A100:H100"/>
    <mergeCell ref="A101:H101"/>
    <mergeCell ref="A137:H137"/>
    <mergeCell ref="A109:H109"/>
    <mergeCell ref="A143:H143"/>
    <mergeCell ref="A125:H1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topLeftCell="A94" workbookViewId="0">
      <selection activeCell="A131" sqref="A131"/>
    </sheetView>
  </sheetViews>
  <sheetFormatPr defaultRowHeight="15"/>
  <cols>
    <col min="1" max="1" width="28.7109375" bestFit="1" customWidth="1"/>
    <col min="2" max="2" width="9.140625" style="4"/>
    <col min="3" max="3" width="10.7109375" bestFit="1" customWidth="1"/>
    <col min="4" max="4" width="15.5703125" style="5" bestFit="1" customWidth="1"/>
    <col min="5" max="5" width="25.28515625" bestFit="1" customWidth="1"/>
    <col min="6" max="6" width="12.7109375" customWidth="1"/>
    <col min="7" max="7" width="10.42578125" customWidth="1"/>
    <col min="8" max="8" width="16.42578125" bestFit="1" customWidth="1"/>
  </cols>
  <sheetData>
    <row r="1" spans="1:8">
      <c r="A1" s="28" t="s">
        <v>130</v>
      </c>
      <c r="B1" s="28"/>
      <c r="C1" s="28"/>
      <c r="D1" s="28"/>
      <c r="E1" s="28"/>
      <c r="F1" s="28"/>
      <c r="G1" s="28"/>
      <c r="H1" s="28"/>
    </row>
    <row r="3" spans="1:8">
      <c r="A3" s="19" t="s">
        <v>6</v>
      </c>
      <c r="B3" s="7" t="s">
        <v>0</v>
      </c>
      <c r="C3" s="8" t="s">
        <v>1</v>
      </c>
      <c r="D3" s="9" t="s">
        <v>115</v>
      </c>
      <c r="E3" s="8" t="s">
        <v>2</v>
      </c>
      <c r="F3" s="8" t="s">
        <v>3</v>
      </c>
      <c r="G3" s="8" t="s">
        <v>4</v>
      </c>
      <c r="H3" s="8" t="s">
        <v>5</v>
      </c>
    </row>
    <row r="4" spans="1:8" ht="25.5">
      <c r="A4" s="6" t="s">
        <v>7</v>
      </c>
      <c r="B4" s="7" t="s">
        <v>113</v>
      </c>
      <c r="C4" s="11">
        <v>317</v>
      </c>
      <c r="D4" s="13">
        <v>1</v>
      </c>
      <c r="E4" s="12">
        <f xml:space="preserve"> C4*D4</f>
        <v>317</v>
      </c>
      <c r="F4" s="12">
        <f>E4*13%</f>
        <v>41.21</v>
      </c>
      <c r="G4" s="12"/>
      <c r="H4" s="12">
        <f>SUM(E4,F4,G4)</f>
        <v>358.21</v>
      </c>
    </row>
    <row r="5" spans="1:8" ht="25.5">
      <c r="A5" s="6" t="s">
        <v>8</v>
      </c>
      <c r="B5" s="7" t="s">
        <v>113</v>
      </c>
      <c r="C5" s="11">
        <v>320</v>
      </c>
      <c r="D5" s="13">
        <v>1</v>
      </c>
      <c r="E5" s="12">
        <f t="shared" ref="E5:E61" si="0" xml:space="preserve"> C5*D5</f>
        <v>320</v>
      </c>
      <c r="F5" s="12">
        <f>E5*13%</f>
        <v>41.6</v>
      </c>
      <c r="G5" s="12"/>
      <c r="H5" s="12">
        <f t="shared" ref="H5:H61" si="1">SUM(E5,F5,G5)</f>
        <v>361.6</v>
      </c>
    </row>
    <row r="6" spans="1:8" ht="25.5">
      <c r="A6" s="6" t="s">
        <v>9</v>
      </c>
      <c r="B6" s="7" t="s">
        <v>113</v>
      </c>
      <c r="C6" s="11">
        <v>40</v>
      </c>
      <c r="D6" s="13">
        <v>1</v>
      </c>
      <c r="E6" s="12">
        <f t="shared" si="0"/>
        <v>40</v>
      </c>
      <c r="F6" s="12">
        <f>E6*13%</f>
        <v>5.2</v>
      </c>
      <c r="G6" s="12"/>
      <c r="H6" s="12">
        <f t="shared" si="1"/>
        <v>45.2</v>
      </c>
    </row>
    <row r="7" spans="1:8" ht="25.5">
      <c r="A7" s="6" t="s">
        <v>10</v>
      </c>
      <c r="B7" s="7" t="s">
        <v>113</v>
      </c>
      <c r="C7" s="11">
        <v>108</v>
      </c>
      <c r="D7" s="13">
        <v>3</v>
      </c>
      <c r="E7" s="12">
        <f t="shared" si="0"/>
        <v>324</v>
      </c>
      <c r="F7" s="12"/>
      <c r="G7" s="12">
        <f>E7*23%</f>
        <v>74.52000000000001</v>
      </c>
      <c r="H7" s="12">
        <f t="shared" si="1"/>
        <v>398.52</v>
      </c>
    </row>
    <row r="8" spans="1:8">
      <c r="A8" s="6" t="s">
        <v>11</v>
      </c>
      <c r="B8" s="7" t="s">
        <v>113</v>
      </c>
      <c r="C8" s="11">
        <v>9130</v>
      </c>
      <c r="D8" s="13">
        <v>0.2</v>
      </c>
      <c r="E8" s="12">
        <f xml:space="preserve"> C8*D8</f>
        <v>1826</v>
      </c>
      <c r="F8" s="12">
        <f>E8*13%</f>
        <v>237.38</v>
      </c>
      <c r="G8" s="12"/>
      <c r="H8" s="12">
        <f>SUM(E8,F8,G8)</f>
        <v>2063.38</v>
      </c>
    </row>
    <row r="9" spans="1:8" ht="25.5">
      <c r="A9" s="6" t="s">
        <v>12</v>
      </c>
      <c r="B9" s="7" t="s">
        <v>113</v>
      </c>
      <c r="C9" s="11">
        <v>56</v>
      </c>
      <c r="D9" s="13">
        <v>1</v>
      </c>
      <c r="E9" s="12">
        <f t="shared" si="0"/>
        <v>56</v>
      </c>
      <c r="F9" s="12"/>
      <c r="G9" s="12">
        <f t="shared" ref="G9:G14" si="2">E9*23%</f>
        <v>12.88</v>
      </c>
      <c r="H9" s="12">
        <f t="shared" si="1"/>
        <v>68.88</v>
      </c>
    </row>
    <row r="10" spans="1:8">
      <c r="A10" s="6" t="s">
        <v>117</v>
      </c>
      <c r="B10" s="7" t="s">
        <v>113</v>
      </c>
      <c r="C10" s="11">
        <v>20</v>
      </c>
      <c r="D10" s="13">
        <v>1.3</v>
      </c>
      <c r="E10" s="12">
        <f t="shared" si="0"/>
        <v>26</v>
      </c>
      <c r="F10" s="12"/>
      <c r="G10" s="12">
        <f t="shared" si="2"/>
        <v>5.98</v>
      </c>
      <c r="H10" s="12">
        <f t="shared" si="1"/>
        <v>31.98</v>
      </c>
    </row>
    <row r="11" spans="1:8" ht="25.5">
      <c r="A11" s="10" t="s">
        <v>13</v>
      </c>
      <c r="B11" s="7" t="s">
        <v>113</v>
      </c>
      <c r="C11" s="11">
        <v>900</v>
      </c>
      <c r="D11" s="13">
        <v>2.2000000000000002</v>
      </c>
      <c r="E11" s="12">
        <f t="shared" si="0"/>
        <v>1980.0000000000002</v>
      </c>
      <c r="F11" s="12"/>
      <c r="G11" s="12">
        <f t="shared" si="2"/>
        <v>455.40000000000009</v>
      </c>
      <c r="H11" s="12">
        <f t="shared" si="1"/>
        <v>2435.4000000000005</v>
      </c>
    </row>
    <row r="12" spans="1:8">
      <c r="A12" s="6" t="s">
        <v>14</v>
      </c>
      <c r="B12" s="7" t="s">
        <v>113</v>
      </c>
      <c r="C12" s="11">
        <v>31</v>
      </c>
      <c r="D12" s="13">
        <v>1.2</v>
      </c>
      <c r="E12" s="12">
        <f t="shared" si="0"/>
        <v>37.199999999999996</v>
      </c>
      <c r="F12" s="12"/>
      <c r="G12" s="12">
        <f t="shared" si="2"/>
        <v>8.5559999999999992</v>
      </c>
      <c r="H12" s="12">
        <f t="shared" si="1"/>
        <v>45.755999999999993</v>
      </c>
    </row>
    <row r="13" spans="1:8">
      <c r="A13" s="6" t="s">
        <v>15</v>
      </c>
      <c r="B13" s="7" t="s">
        <v>113</v>
      </c>
      <c r="C13" s="11">
        <v>33</v>
      </c>
      <c r="D13" s="13">
        <v>1.1499999999999999</v>
      </c>
      <c r="E13" s="12">
        <f t="shared" si="0"/>
        <v>37.949999999999996</v>
      </c>
      <c r="F13" s="12"/>
      <c r="G13" s="12">
        <f t="shared" si="2"/>
        <v>8.7284999999999986</v>
      </c>
      <c r="H13" s="12">
        <f t="shared" si="1"/>
        <v>46.678499999999993</v>
      </c>
    </row>
    <row r="14" spans="1:8">
      <c r="A14" s="6" t="s">
        <v>16</v>
      </c>
      <c r="B14" s="7" t="s">
        <v>114</v>
      </c>
      <c r="C14" s="11">
        <v>229</v>
      </c>
      <c r="D14" s="13">
        <v>5.2</v>
      </c>
      <c r="E14" s="12">
        <f t="shared" si="0"/>
        <v>1190.8</v>
      </c>
      <c r="F14" s="12"/>
      <c r="G14" s="12">
        <f t="shared" si="2"/>
        <v>273.88400000000001</v>
      </c>
      <c r="H14" s="12">
        <f t="shared" si="1"/>
        <v>1464.684</v>
      </c>
    </row>
    <row r="15" spans="1:8" ht="25.5">
      <c r="A15" s="6" t="s">
        <v>17</v>
      </c>
      <c r="B15" s="7" t="s">
        <v>113</v>
      </c>
      <c r="C15" s="11">
        <v>355</v>
      </c>
      <c r="D15" s="13">
        <v>0.9</v>
      </c>
      <c r="E15" s="12">
        <f t="shared" si="0"/>
        <v>319.5</v>
      </c>
      <c r="F15" s="12">
        <f>E15*13%</f>
        <v>41.535000000000004</v>
      </c>
      <c r="G15" s="12"/>
      <c r="H15" s="12">
        <f t="shared" si="1"/>
        <v>361.03500000000003</v>
      </c>
    </row>
    <row r="16" spans="1:8" ht="38.25">
      <c r="A16" s="6" t="s">
        <v>18</v>
      </c>
      <c r="B16" s="7" t="s">
        <v>113</v>
      </c>
      <c r="C16" s="11">
        <v>1760</v>
      </c>
      <c r="D16" s="13">
        <v>0.95</v>
      </c>
      <c r="E16" s="12">
        <f t="shared" si="0"/>
        <v>1672</v>
      </c>
      <c r="F16" s="12"/>
      <c r="G16" s="12">
        <f>E16*23%</f>
        <v>384.56</v>
      </c>
      <c r="H16" s="12">
        <f t="shared" si="1"/>
        <v>2056.56</v>
      </c>
    </row>
    <row r="17" spans="1:8">
      <c r="A17" s="6" t="s">
        <v>19</v>
      </c>
      <c r="B17" s="7" t="s">
        <v>113</v>
      </c>
      <c r="C17" s="11">
        <v>145</v>
      </c>
      <c r="D17" s="13">
        <v>1.25</v>
      </c>
      <c r="E17" s="12">
        <f t="shared" si="0"/>
        <v>181.25</v>
      </c>
      <c r="F17" s="12"/>
      <c r="G17" s="12">
        <f>E17*23%</f>
        <v>41.6875</v>
      </c>
      <c r="H17" s="12">
        <f t="shared" si="1"/>
        <v>222.9375</v>
      </c>
    </row>
    <row r="18" spans="1:8">
      <c r="A18" s="6" t="s">
        <v>20</v>
      </c>
      <c r="B18" s="7" t="s">
        <v>113</v>
      </c>
      <c r="C18" s="11">
        <v>1</v>
      </c>
      <c r="D18" s="13">
        <v>1</v>
      </c>
      <c r="E18" s="12">
        <f t="shared" si="0"/>
        <v>1</v>
      </c>
      <c r="F18" s="12"/>
      <c r="G18" s="12">
        <f>E18*23%</f>
        <v>0.23</v>
      </c>
      <c r="H18" s="12">
        <f t="shared" si="1"/>
        <v>1.23</v>
      </c>
    </row>
    <row r="19" spans="1:8">
      <c r="A19" s="6" t="s">
        <v>21</v>
      </c>
      <c r="B19" s="7" t="s">
        <v>113</v>
      </c>
      <c r="C19" s="11">
        <v>4</v>
      </c>
      <c r="D19" s="13">
        <v>1</v>
      </c>
      <c r="E19" s="12">
        <f t="shared" si="0"/>
        <v>4</v>
      </c>
      <c r="F19" s="12"/>
      <c r="G19" s="12"/>
      <c r="H19" s="12">
        <f t="shared" si="1"/>
        <v>4</v>
      </c>
    </row>
    <row r="20" spans="1:8">
      <c r="A20" s="10" t="s">
        <v>22</v>
      </c>
      <c r="B20" s="7" t="s">
        <v>113</v>
      </c>
      <c r="C20" s="11">
        <v>250</v>
      </c>
      <c r="D20" s="13">
        <v>2.8</v>
      </c>
      <c r="E20" s="12">
        <f t="shared" si="0"/>
        <v>700</v>
      </c>
      <c r="F20" s="12"/>
      <c r="G20" s="12">
        <f>E20*23%</f>
        <v>161</v>
      </c>
      <c r="H20" s="12">
        <f t="shared" si="1"/>
        <v>861</v>
      </c>
    </row>
    <row r="21" spans="1:8">
      <c r="A21" s="6" t="s">
        <v>23</v>
      </c>
      <c r="B21" s="7" t="s">
        <v>113</v>
      </c>
      <c r="C21" s="11">
        <v>45</v>
      </c>
      <c r="D21" s="13">
        <v>1.2</v>
      </c>
      <c r="E21" s="12">
        <f t="shared" si="0"/>
        <v>54</v>
      </c>
      <c r="F21" s="12"/>
      <c r="G21" s="12">
        <f>E21*23%</f>
        <v>12.42</v>
      </c>
      <c r="H21" s="12">
        <f t="shared" si="1"/>
        <v>66.42</v>
      </c>
    </row>
    <row r="22" spans="1:8" ht="38.25">
      <c r="A22" s="6" t="s">
        <v>24</v>
      </c>
      <c r="B22" s="7" t="s">
        <v>113</v>
      </c>
      <c r="C22" s="11">
        <v>330</v>
      </c>
      <c r="D22" s="13">
        <v>2.2000000000000002</v>
      </c>
      <c r="E22" s="12">
        <f t="shared" si="0"/>
        <v>726.00000000000011</v>
      </c>
      <c r="F22" s="12"/>
      <c r="G22" s="12">
        <f>E22*23%</f>
        <v>166.98000000000005</v>
      </c>
      <c r="H22" s="12">
        <f t="shared" si="1"/>
        <v>892.98000000000013</v>
      </c>
    </row>
    <row r="23" spans="1:8" ht="25.5">
      <c r="A23" s="6" t="s">
        <v>25</v>
      </c>
      <c r="B23" s="7" t="s">
        <v>113</v>
      </c>
      <c r="C23" s="11">
        <v>234</v>
      </c>
      <c r="D23" s="13">
        <v>13</v>
      </c>
      <c r="E23" s="12">
        <f t="shared" si="0"/>
        <v>3042</v>
      </c>
      <c r="F23" s="12">
        <f>E23*13%</f>
        <v>395.46000000000004</v>
      </c>
      <c r="G23" s="12"/>
      <c r="H23" s="12">
        <f t="shared" si="1"/>
        <v>3437.46</v>
      </c>
    </row>
    <row r="24" spans="1:8">
      <c r="A24" s="6" t="s">
        <v>26</v>
      </c>
      <c r="B24" s="7" t="s">
        <v>113</v>
      </c>
      <c r="C24" s="11">
        <v>427</v>
      </c>
      <c r="D24" s="13">
        <v>2.0499999999999998</v>
      </c>
      <c r="E24" s="12">
        <f t="shared" si="0"/>
        <v>875.34999999999991</v>
      </c>
      <c r="F24" s="12">
        <f>E24*13%</f>
        <v>113.79549999999999</v>
      </c>
      <c r="G24" s="12"/>
      <c r="H24" s="12">
        <f t="shared" si="1"/>
        <v>989.14549999999986</v>
      </c>
    </row>
    <row r="25" spans="1:8" ht="25.5">
      <c r="A25" s="6" t="s">
        <v>27</v>
      </c>
      <c r="B25" s="7" t="s">
        <v>113</v>
      </c>
      <c r="C25" s="11">
        <v>1900</v>
      </c>
      <c r="D25" s="13">
        <v>1.4</v>
      </c>
      <c r="E25" s="12">
        <f t="shared" si="0"/>
        <v>2660</v>
      </c>
      <c r="F25" s="12"/>
      <c r="G25" s="12">
        <f t="shared" ref="G25:G32" si="3">E25*23%</f>
        <v>611.80000000000007</v>
      </c>
      <c r="H25" s="12">
        <f t="shared" si="1"/>
        <v>3271.8</v>
      </c>
    </row>
    <row r="26" spans="1:8" ht="25.5">
      <c r="A26" s="6" t="s">
        <v>28</v>
      </c>
      <c r="B26" s="7" t="s">
        <v>113</v>
      </c>
      <c r="C26" s="11">
        <v>490</v>
      </c>
      <c r="D26" s="13">
        <v>4</v>
      </c>
      <c r="E26" s="12">
        <f t="shared" si="0"/>
        <v>1960</v>
      </c>
      <c r="F26" s="12"/>
      <c r="G26" s="12">
        <f t="shared" si="3"/>
        <v>450.8</v>
      </c>
      <c r="H26" s="12">
        <f t="shared" si="1"/>
        <v>2410.8000000000002</v>
      </c>
    </row>
    <row r="27" spans="1:8" ht="38.25">
      <c r="A27" s="6" t="s">
        <v>29</v>
      </c>
      <c r="B27" s="7" t="s">
        <v>113</v>
      </c>
      <c r="C27" s="11">
        <v>490</v>
      </c>
      <c r="D27" s="13">
        <v>4.5</v>
      </c>
      <c r="E27" s="12">
        <f t="shared" si="0"/>
        <v>2205</v>
      </c>
      <c r="F27" s="12"/>
      <c r="G27" s="12">
        <f t="shared" si="3"/>
        <v>507.15000000000003</v>
      </c>
      <c r="H27" s="12">
        <f t="shared" si="1"/>
        <v>2712.15</v>
      </c>
    </row>
    <row r="28" spans="1:8">
      <c r="A28" s="6" t="s">
        <v>30</v>
      </c>
      <c r="B28" s="7" t="s">
        <v>113</v>
      </c>
      <c r="C28" s="11">
        <v>340</v>
      </c>
      <c r="D28" s="13">
        <v>0.9</v>
      </c>
      <c r="E28" s="12">
        <f t="shared" si="0"/>
        <v>306</v>
      </c>
      <c r="F28" s="12"/>
      <c r="G28" s="12">
        <f t="shared" si="3"/>
        <v>70.38000000000001</v>
      </c>
      <c r="H28" s="12">
        <f t="shared" si="1"/>
        <v>376.38</v>
      </c>
    </row>
    <row r="29" spans="1:8">
      <c r="A29" s="6" t="s">
        <v>31</v>
      </c>
      <c r="B29" s="7" t="s">
        <v>113</v>
      </c>
      <c r="C29" s="11">
        <v>114</v>
      </c>
      <c r="D29" s="13">
        <v>1.6</v>
      </c>
      <c r="E29" s="12">
        <f t="shared" si="0"/>
        <v>182.4</v>
      </c>
      <c r="F29" s="12"/>
      <c r="G29" s="12">
        <f t="shared" si="3"/>
        <v>41.952000000000005</v>
      </c>
      <c r="H29" s="12">
        <f t="shared" si="1"/>
        <v>224.352</v>
      </c>
    </row>
    <row r="30" spans="1:8" ht="25.5">
      <c r="A30" s="6" t="s">
        <v>32</v>
      </c>
      <c r="B30" s="7" t="s">
        <v>113</v>
      </c>
      <c r="C30" s="11">
        <v>255</v>
      </c>
      <c r="D30" s="13">
        <v>7</v>
      </c>
      <c r="E30" s="12">
        <f t="shared" si="0"/>
        <v>1785</v>
      </c>
      <c r="F30" s="12"/>
      <c r="G30" s="12">
        <f t="shared" si="3"/>
        <v>410.55</v>
      </c>
      <c r="H30" s="12">
        <f t="shared" si="1"/>
        <v>2195.5500000000002</v>
      </c>
    </row>
    <row r="31" spans="1:8">
      <c r="A31" s="6" t="s">
        <v>33</v>
      </c>
      <c r="B31" s="7" t="s">
        <v>113</v>
      </c>
      <c r="C31" s="11">
        <v>115</v>
      </c>
      <c r="D31" s="13">
        <v>1.2</v>
      </c>
      <c r="E31" s="12">
        <f t="shared" si="0"/>
        <v>138</v>
      </c>
      <c r="F31" s="12"/>
      <c r="G31" s="12">
        <f t="shared" si="3"/>
        <v>31.740000000000002</v>
      </c>
      <c r="H31" s="12">
        <f t="shared" si="1"/>
        <v>169.74</v>
      </c>
    </row>
    <row r="32" spans="1:8">
      <c r="A32" s="6" t="s">
        <v>116</v>
      </c>
      <c r="B32" s="7" t="s">
        <v>113</v>
      </c>
      <c r="C32" s="11">
        <v>85</v>
      </c>
      <c r="D32" s="13">
        <v>3.4</v>
      </c>
      <c r="E32" s="12">
        <f t="shared" si="0"/>
        <v>289</v>
      </c>
      <c r="F32" s="12"/>
      <c r="G32" s="12">
        <f t="shared" si="3"/>
        <v>66.47</v>
      </c>
      <c r="H32" s="12">
        <f t="shared" si="1"/>
        <v>355.47</v>
      </c>
    </row>
    <row r="33" spans="1:8" ht="25.5">
      <c r="A33" s="6" t="s">
        <v>34</v>
      </c>
      <c r="B33" s="7" t="s">
        <v>113</v>
      </c>
      <c r="C33" s="11">
        <v>315</v>
      </c>
      <c r="D33" s="13">
        <v>2</v>
      </c>
      <c r="E33" s="12">
        <f t="shared" si="0"/>
        <v>630</v>
      </c>
      <c r="F33" s="12">
        <f>E33*13%</f>
        <v>81.900000000000006</v>
      </c>
      <c r="G33" s="12"/>
      <c r="H33" s="12">
        <f t="shared" si="1"/>
        <v>711.9</v>
      </c>
    </row>
    <row r="34" spans="1:8" ht="25.5">
      <c r="A34" s="6" t="s">
        <v>35</v>
      </c>
      <c r="B34" s="7" t="s">
        <v>113</v>
      </c>
      <c r="C34" s="11">
        <v>495</v>
      </c>
      <c r="D34" s="13">
        <v>2</v>
      </c>
      <c r="E34" s="12">
        <f t="shared" si="0"/>
        <v>990</v>
      </c>
      <c r="F34" s="12">
        <f>E34*13%</f>
        <v>128.70000000000002</v>
      </c>
      <c r="G34" s="12"/>
      <c r="H34" s="12">
        <f t="shared" si="1"/>
        <v>1118.7</v>
      </c>
    </row>
    <row r="35" spans="1:8" ht="25.5">
      <c r="A35" s="6" t="s">
        <v>36</v>
      </c>
      <c r="B35" s="7" t="s">
        <v>113</v>
      </c>
      <c r="C35" s="11">
        <v>195</v>
      </c>
      <c r="D35" s="13">
        <v>1.1000000000000001</v>
      </c>
      <c r="E35" s="12">
        <f t="shared" si="0"/>
        <v>214.50000000000003</v>
      </c>
      <c r="F35" s="12"/>
      <c r="G35" s="12">
        <f>E35*23%</f>
        <v>49.335000000000008</v>
      </c>
      <c r="H35" s="12">
        <f t="shared" si="1"/>
        <v>263.83500000000004</v>
      </c>
    </row>
    <row r="36" spans="1:8">
      <c r="A36" s="6" t="s">
        <v>118</v>
      </c>
      <c r="B36" s="7" t="s">
        <v>113</v>
      </c>
      <c r="C36" s="11">
        <v>1880</v>
      </c>
      <c r="D36" s="13">
        <v>0.8</v>
      </c>
      <c r="E36" s="12">
        <f t="shared" si="0"/>
        <v>1504</v>
      </c>
      <c r="F36" s="12"/>
      <c r="G36" s="12">
        <f>E36*23%</f>
        <v>345.92</v>
      </c>
      <c r="H36" s="12">
        <f t="shared" si="1"/>
        <v>1849.92</v>
      </c>
    </row>
    <row r="37" spans="1:8">
      <c r="A37" s="6" t="s">
        <v>37</v>
      </c>
      <c r="B37" s="7" t="s">
        <v>113</v>
      </c>
      <c r="C37" s="11">
        <v>230</v>
      </c>
      <c r="D37" s="13">
        <v>2.5</v>
      </c>
      <c r="E37" s="12">
        <f t="shared" si="0"/>
        <v>575</v>
      </c>
      <c r="F37" s="12"/>
      <c r="G37" s="12">
        <f>E37*23%</f>
        <v>132.25</v>
      </c>
      <c r="H37" s="12">
        <f t="shared" si="1"/>
        <v>707.25</v>
      </c>
    </row>
    <row r="38" spans="1:8" ht="25.5">
      <c r="A38" s="6" t="s">
        <v>38</v>
      </c>
      <c r="B38" s="7" t="s">
        <v>114</v>
      </c>
      <c r="C38" s="11">
        <v>465</v>
      </c>
      <c r="D38" s="13">
        <v>10</v>
      </c>
      <c r="E38" s="12">
        <f t="shared" si="0"/>
        <v>4650</v>
      </c>
      <c r="F38" s="12">
        <f>E38*13%</f>
        <v>604.5</v>
      </c>
      <c r="G38" s="12"/>
      <c r="H38" s="12">
        <f t="shared" si="1"/>
        <v>5254.5</v>
      </c>
    </row>
    <row r="39" spans="1:8">
      <c r="A39" s="6" t="s">
        <v>39</v>
      </c>
      <c r="B39" s="7" t="s">
        <v>114</v>
      </c>
      <c r="C39" s="11">
        <v>17</v>
      </c>
      <c r="D39" s="13">
        <v>7</v>
      </c>
      <c r="E39" s="12">
        <f t="shared" si="0"/>
        <v>119</v>
      </c>
      <c r="F39" s="12">
        <f>E39*13%</f>
        <v>15.47</v>
      </c>
      <c r="G39" s="12"/>
      <c r="H39" s="12">
        <f t="shared" si="1"/>
        <v>134.47</v>
      </c>
    </row>
    <row r="40" spans="1:8" ht="25.5">
      <c r="A40" s="6" t="s">
        <v>40</v>
      </c>
      <c r="B40" s="7" t="s">
        <v>114</v>
      </c>
      <c r="C40" s="11">
        <v>1135</v>
      </c>
      <c r="D40" s="13">
        <v>7.8</v>
      </c>
      <c r="E40" s="12">
        <f t="shared" si="0"/>
        <v>8853</v>
      </c>
      <c r="F40" s="12">
        <f>E40*13%</f>
        <v>1150.8900000000001</v>
      </c>
      <c r="G40" s="12"/>
      <c r="H40" s="12">
        <f t="shared" si="1"/>
        <v>10003.89</v>
      </c>
    </row>
    <row r="41" spans="1:8" ht="25.5">
      <c r="A41" s="6" t="s">
        <v>41</v>
      </c>
      <c r="B41" s="7" t="s">
        <v>113</v>
      </c>
      <c r="C41" s="11">
        <v>760</v>
      </c>
      <c r="D41" s="13">
        <v>1.3</v>
      </c>
      <c r="E41" s="12">
        <f t="shared" si="0"/>
        <v>988</v>
      </c>
      <c r="F41" s="12">
        <f>E41*13%</f>
        <v>128.44</v>
      </c>
      <c r="G41" s="12"/>
      <c r="H41" s="12">
        <f t="shared" si="1"/>
        <v>1116.44</v>
      </c>
    </row>
    <row r="42" spans="1:8" ht="25.5">
      <c r="A42" s="6" t="s">
        <v>42</v>
      </c>
      <c r="B42" s="7" t="s">
        <v>113</v>
      </c>
      <c r="C42" s="11">
        <v>720</v>
      </c>
      <c r="D42" s="13">
        <v>1.6</v>
      </c>
      <c r="E42" s="12">
        <f t="shared" si="0"/>
        <v>1152</v>
      </c>
      <c r="F42" s="12">
        <f>E42*13%</f>
        <v>149.76</v>
      </c>
      <c r="G42" s="12"/>
      <c r="H42" s="12">
        <f t="shared" si="1"/>
        <v>1301.76</v>
      </c>
    </row>
    <row r="43" spans="1:8" ht="25.5">
      <c r="A43" s="6" t="s">
        <v>43</v>
      </c>
      <c r="B43" s="7" t="s">
        <v>113</v>
      </c>
      <c r="C43" s="11">
        <v>2430</v>
      </c>
      <c r="D43" s="13">
        <v>1.8</v>
      </c>
      <c r="E43" s="12">
        <f t="shared" si="0"/>
        <v>4374</v>
      </c>
      <c r="F43" s="12"/>
      <c r="G43" s="12">
        <f>E43*23%</f>
        <v>1006.0200000000001</v>
      </c>
      <c r="H43" s="12">
        <f t="shared" si="1"/>
        <v>5380.02</v>
      </c>
    </row>
    <row r="44" spans="1:8">
      <c r="A44" s="6" t="s">
        <v>44</v>
      </c>
      <c r="B44" s="7" t="s">
        <v>113</v>
      </c>
      <c r="C44" s="11">
        <v>524</v>
      </c>
      <c r="D44" s="13">
        <v>1.4</v>
      </c>
      <c r="E44" s="12">
        <f t="shared" si="0"/>
        <v>733.59999999999991</v>
      </c>
      <c r="F44" s="12"/>
      <c r="G44" s="12">
        <f>E44*23%</f>
        <v>168.72799999999998</v>
      </c>
      <c r="H44" s="12">
        <f t="shared" si="1"/>
        <v>902.32799999999986</v>
      </c>
    </row>
    <row r="45" spans="1:8">
      <c r="A45" s="6" t="s">
        <v>45</v>
      </c>
      <c r="B45" s="7" t="s">
        <v>113</v>
      </c>
      <c r="C45" s="11">
        <v>585</v>
      </c>
      <c r="D45" s="13">
        <v>1.4</v>
      </c>
      <c r="E45" s="12">
        <f t="shared" si="0"/>
        <v>819</v>
      </c>
      <c r="F45" s="12">
        <f>E45*13%</f>
        <v>106.47</v>
      </c>
      <c r="G45" s="12"/>
      <c r="H45" s="12">
        <f t="shared" si="1"/>
        <v>925.47</v>
      </c>
    </row>
    <row r="46" spans="1:8">
      <c r="A46" s="6" t="s">
        <v>46</v>
      </c>
      <c r="B46" s="7" t="s">
        <v>113</v>
      </c>
      <c r="C46" s="11">
        <v>215</v>
      </c>
      <c r="D46" s="13">
        <v>3.4</v>
      </c>
      <c r="E46" s="12">
        <f t="shared" si="0"/>
        <v>731</v>
      </c>
      <c r="F46" s="12"/>
      <c r="G46" s="12">
        <f>E46*23%</f>
        <v>168.13</v>
      </c>
      <c r="H46" s="12">
        <f t="shared" si="1"/>
        <v>899.13</v>
      </c>
    </row>
    <row r="47" spans="1:8" ht="25.5">
      <c r="A47" s="6" t="s">
        <v>47</v>
      </c>
      <c r="B47" s="7" t="s">
        <v>113</v>
      </c>
      <c r="C47" s="11">
        <v>470</v>
      </c>
      <c r="D47" s="13">
        <v>3</v>
      </c>
      <c r="E47" s="12">
        <f t="shared" si="0"/>
        <v>1410</v>
      </c>
      <c r="F47" s="12">
        <f>E47*13%</f>
        <v>183.3</v>
      </c>
      <c r="G47" s="12"/>
      <c r="H47" s="12">
        <f t="shared" si="1"/>
        <v>1593.3</v>
      </c>
    </row>
    <row r="48" spans="1:8">
      <c r="A48" s="6" t="s">
        <v>48</v>
      </c>
      <c r="B48" s="7" t="s">
        <v>113</v>
      </c>
      <c r="C48" s="11">
        <v>495</v>
      </c>
      <c r="D48" s="13">
        <v>1.3</v>
      </c>
      <c r="E48" s="12">
        <f t="shared" si="0"/>
        <v>643.5</v>
      </c>
      <c r="F48" s="12">
        <f>E48*13%</f>
        <v>83.655000000000001</v>
      </c>
      <c r="G48" s="12"/>
      <c r="H48" s="12">
        <f t="shared" si="1"/>
        <v>727.15499999999997</v>
      </c>
    </row>
    <row r="49" spans="1:8" ht="25.5">
      <c r="A49" s="6" t="s">
        <v>119</v>
      </c>
      <c r="B49" s="7" t="s">
        <v>113</v>
      </c>
      <c r="C49" s="11">
        <v>845</v>
      </c>
      <c r="D49" s="13">
        <v>1.9</v>
      </c>
      <c r="E49" s="12">
        <f t="shared" si="0"/>
        <v>1605.5</v>
      </c>
      <c r="F49" s="12"/>
      <c r="G49" s="12">
        <f>E49*23%</f>
        <v>369.26500000000004</v>
      </c>
      <c r="H49" s="12">
        <f t="shared" si="1"/>
        <v>1974.7650000000001</v>
      </c>
    </row>
    <row r="50" spans="1:8">
      <c r="A50" s="6" t="s">
        <v>49</v>
      </c>
      <c r="B50" s="7" t="s">
        <v>113</v>
      </c>
      <c r="C50" s="11">
        <v>23</v>
      </c>
      <c r="D50" s="13">
        <v>2</v>
      </c>
      <c r="E50" s="12">
        <f t="shared" si="0"/>
        <v>46</v>
      </c>
      <c r="F50" s="12"/>
      <c r="G50" s="12">
        <f>E50*23%</f>
        <v>10.58</v>
      </c>
      <c r="H50" s="12">
        <f t="shared" si="1"/>
        <v>56.58</v>
      </c>
    </row>
    <row r="51" spans="1:8">
      <c r="A51" s="6" t="s">
        <v>50</v>
      </c>
      <c r="B51" s="7" t="s">
        <v>113</v>
      </c>
      <c r="C51" s="11">
        <v>20</v>
      </c>
      <c r="D51" s="13">
        <v>2</v>
      </c>
      <c r="E51" s="12">
        <f t="shared" si="0"/>
        <v>40</v>
      </c>
      <c r="F51" s="12"/>
      <c r="G51" s="12">
        <f>E51*23%</f>
        <v>9.2000000000000011</v>
      </c>
      <c r="H51" s="12">
        <f t="shared" si="1"/>
        <v>49.2</v>
      </c>
    </row>
    <row r="52" spans="1:8" ht="25.5">
      <c r="A52" s="6" t="s">
        <v>51</v>
      </c>
      <c r="B52" s="7" t="s">
        <v>113</v>
      </c>
      <c r="C52" s="11">
        <v>15</v>
      </c>
      <c r="D52" s="13">
        <v>5</v>
      </c>
      <c r="E52" s="12">
        <f t="shared" si="0"/>
        <v>75</v>
      </c>
      <c r="F52" s="12">
        <f>E52*13%</f>
        <v>9.75</v>
      </c>
      <c r="G52" s="12"/>
      <c r="H52" s="12">
        <f t="shared" si="1"/>
        <v>84.75</v>
      </c>
    </row>
    <row r="53" spans="1:8">
      <c r="A53" s="6" t="s">
        <v>52</v>
      </c>
      <c r="B53" s="7" t="s">
        <v>113</v>
      </c>
      <c r="C53" s="11">
        <v>20</v>
      </c>
      <c r="D53" s="13">
        <v>5.5</v>
      </c>
      <c r="E53" s="12">
        <f t="shared" si="0"/>
        <v>110</v>
      </c>
      <c r="F53" s="12">
        <f>E53*13%</f>
        <v>14.3</v>
      </c>
      <c r="G53" s="12"/>
      <c r="H53" s="12">
        <f t="shared" si="1"/>
        <v>124.3</v>
      </c>
    </row>
    <row r="54" spans="1:8">
      <c r="A54" s="6" t="s">
        <v>53</v>
      </c>
      <c r="B54" s="7" t="s">
        <v>114</v>
      </c>
      <c r="C54" s="11">
        <v>1</v>
      </c>
      <c r="D54" s="13">
        <v>12</v>
      </c>
      <c r="E54" s="12">
        <f t="shared" si="0"/>
        <v>12</v>
      </c>
      <c r="F54" s="12"/>
      <c r="G54" s="12">
        <f>E54*23%</f>
        <v>2.7600000000000002</v>
      </c>
      <c r="H54" s="12">
        <f t="shared" si="1"/>
        <v>14.76</v>
      </c>
    </row>
    <row r="55" spans="1:8">
      <c r="A55" s="6" t="s">
        <v>54</v>
      </c>
      <c r="B55" s="7" t="s">
        <v>114</v>
      </c>
      <c r="C55" s="11">
        <v>2</v>
      </c>
      <c r="D55" s="13">
        <v>15</v>
      </c>
      <c r="E55" s="12">
        <f t="shared" si="0"/>
        <v>30</v>
      </c>
      <c r="F55" s="12"/>
      <c r="G55" s="12">
        <f>E55*23%</f>
        <v>6.9</v>
      </c>
      <c r="H55" s="12">
        <f t="shared" si="1"/>
        <v>36.9</v>
      </c>
    </row>
    <row r="56" spans="1:8" ht="25.5">
      <c r="A56" s="6" t="s">
        <v>55</v>
      </c>
      <c r="B56" s="7" t="s">
        <v>113</v>
      </c>
      <c r="C56" s="11">
        <v>5</v>
      </c>
      <c r="D56" s="13">
        <v>1</v>
      </c>
      <c r="E56" s="12">
        <f t="shared" si="0"/>
        <v>5</v>
      </c>
      <c r="F56" s="12"/>
      <c r="G56" s="12">
        <f>E56*23%</f>
        <v>1.1500000000000001</v>
      </c>
      <c r="H56" s="12">
        <f t="shared" si="1"/>
        <v>6.15</v>
      </c>
    </row>
    <row r="57" spans="1:8" ht="25.5">
      <c r="A57" s="6" t="s">
        <v>56</v>
      </c>
      <c r="B57" s="7" t="s">
        <v>113</v>
      </c>
      <c r="C57" s="11">
        <v>20</v>
      </c>
      <c r="D57" s="13">
        <v>5.5</v>
      </c>
      <c r="E57" s="12">
        <f t="shared" si="0"/>
        <v>110</v>
      </c>
      <c r="F57" s="12">
        <f>E57*13%</f>
        <v>14.3</v>
      </c>
      <c r="G57" s="12"/>
      <c r="H57" s="12">
        <f t="shared" si="1"/>
        <v>124.3</v>
      </c>
    </row>
    <row r="58" spans="1:8" ht="25.5">
      <c r="A58" s="6" t="s">
        <v>57</v>
      </c>
      <c r="B58" s="7" t="s">
        <v>113</v>
      </c>
      <c r="C58" s="11">
        <v>210</v>
      </c>
      <c r="D58" s="13">
        <v>3</v>
      </c>
      <c r="E58" s="12">
        <f t="shared" si="0"/>
        <v>630</v>
      </c>
      <c r="F58" s="12">
        <f>E58*13%</f>
        <v>81.900000000000006</v>
      </c>
      <c r="G58" s="12"/>
      <c r="H58" s="12">
        <f t="shared" si="1"/>
        <v>711.9</v>
      </c>
    </row>
    <row r="59" spans="1:8" ht="25.5">
      <c r="A59" s="6" t="s">
        <v>58</v>
      </c>
      <c r="B59" s="7" t="s">
        <v>113</v>
      </c>
      <c r="C59" s="11">
        <v>5900</v>
      </c>
      <c r="D59" s="13">
        <v>1</v>
      </c>
      <c r="E59" s="12">
        <f t="shared" si="0"/>
        <v>5900</v>
      </c>
      <c r="F59" s="12">
        <f>E59*13%</f>
        <v>767</v>
      </c>
      <c r="G59" s="12"/>
      <c r="H59" s="12">
        <f t="shared" si="1"/>
        <v>6667</v>
      </c>
    </row>
    <row r="60" spans="1:8" ht="25.5">
      <c r="A60" s="6" t="s">
        <v>59</v>
      </c>
      <c r="B60" s="7" t="s">
        <v>113</v>
      </c>
      <c r="C60" s="11">
        <v>40</v>
      </c>
      <c r="D60" s="13">
        <v>1.2</v>
      </c>
      <c r="E60" s="12">
        <f t="shared" si="0"/>
        <v>48</v>
      </c>
      <c r="F60" s="12"/>
      <c r="G60" s="12">
        <f>E60*23%</f>
        <v>11.040000000000001</v>
      </c>
      <c r="H60" s="12">
        <f t="shared" si="1"/>
        <v>59.04</v>
      </c>
    </row>
    <row r="61" spans="1:8">
      <c r="A61" s="6" t="s">
        <v>60</v>
      </c>
      <c r="B61" s="7" t="s">
        <v>113</v>
      </c>
      <c r="C61" s="11">
        <v>8</v>
      </c>
      <c r="D61" s="13">
        <v>4</v>
      </c>
      <c r="E61" s="12">
        <f t="shared" si="0"/>
        <v>32</v>
      </c>
      <c r="F61" s="12"/>
      <c r="G61" s="12">
        <f>E61*23%</f>
        <v>7.36</v>
      </c>
      <c r="H61" s="12">
        <f t="shared" si="1"/>
        <v>39.36</v>
      </c>
    </row>
    <row r="62" spans="1:8">
      <c r="A62" s="20" t="s">
        <v>123</v>
      </c>
      <c r="B62" s="7"/>
      <c r="C62" s="27"/>
      <c r="D62" s="9"/>
      <c r="E62" s="22">
        <f>SUM(E4:E61)</f>
        <v>60285.55</v>
      </c>
      <c r="F62" s="22">
        <f>SUM(F4:F61)</f>
        <v>4396.5155000000013</v>
      </c>
      <c r="G62" s="22">
        <f>SUM(G4:G61)</f>
        <v>6086.3060000000005</v>
      </c>
      <c r="H62" s="24">
        <f>SUM(H4:H61)</f>
        <v>70768.371500000023</v>
      </c>
    </row>
    <row r="63" spans="1:8">
      <c r="A63" s="2"/>
    </row>
    <row r="64" spans="1:8">
      <c r="A64" s="2"/>
    </row>
    <row r="66" spans="1:8">
      <c r="A66" s="19" t="s">
        <v>6</v>
      </c>
      <c r="B66" s="7" t="s">
        <v>0</v>
      </c>
      <c r="C66" s="8" t="s">
        <v>1</v>
      </c>
      <c r="D66" s="9" t="s">
        <v>115</v>
      </c>
      <c r="E66" s="8" t="s">
        <v>2</v>
      </c>
      <c r="F66" s="8" t="s">
        <v>3</v>
      </c>
      <c r="G66" s="8" t="s">
        <v>4</v>
      </c>
      <c r="H66" s="8" t="s">
        <v>5</v>
      </c>
    </row>
    <row r="67" spans="1:8">
      <c r="A67" s="6" t="s">
        <v>61</v>
      </c>
      <c r="B67" s="7" t="s">
        <v>114</v>
      </c>
      <c r="C67" s="11">
        <v>1290</v>
      </c>
      <c r="D67" s="13">
        <v>8.5399999999999991</v>
      </c>
      <c r="E67" s="12">
        <f t="shared" ref="E67:E69" si="4" xml:space="preserve"> C67*D67</f>
        <v>11016.599999999999</v>
      </c>
      <c r="F67" s="12">
        <f t="shared" ref="F67:F69" si="5">E67*13%</f>
        <v>1432.1579999999999</v>
      </c>
      <c r="G67" s="12"/>
      <c r="H67" s="12">
        <f t="shared" ref="H67:H69" si="6">SUM(E67,F67,G67)</f>
        <v>12448.757999999998</v>
      </c>
    </row>
    <row r="68" spans="1:8" ht="25.5">
      <c r="A68" s="6" t="s">
        <v>62</v>
      </c>
      <c r="B68" s="7" t="s">
        <v>114</v>
      </c>
      <c r="C68" s="11">
        <v>595</v>
      </c>
      <c r="D68" s="13">
        <v>8.5399999999999991</v>
      </c>
      <c r="E68" s="12">
        <f t="shared" si="4"/>
        <v>5081.2999999999993</v>
      </c>
      <c r="F68" s="12">
        <f t="shared" si="5"/>
        <v>660.56899999999996</v>
      </c>
      <c r="G68" s="12"/>
      <c r="H68" s="12">
        <f t="shared" si="6"/>
        <v>5741.8689999999988</v>
      </c>
    </row>
    <row r="69" spans="1:8">
      <c r="A69" s="6" t="s">
        <v>63</v>
      </c>
      <c r="B69" s="7" t="s">
        <v>114</v>
      </c>
      <c r="C69" s="11">
        <v>2610</v>
      </c>
      <c r="D69" s="13">
        <v>3.2</v>
      </c>
      <c r="E69" s="12">
        <f t="shared" si="4"/>
        <v>8352</v>
      </c>
      <c r="F69" s="12">
        <f t="shared" si="5"/>
        <v>1085.76</v>
      </c>
      <c r="G69" s="12"/>
      <c r="H69" s="12">
        <f t="shared" si="6"/>
        <v>9437.76</v>
      </c>
    </row>
    <row r="70" spans="1:8">
      <c r="A70" s="20" t="s">
        <v>123</v>
      </c>
      <c r="B70" s="7"/>
      <c r="C70" s="27">
        <f>SUM(C67:C69)</f>
        <v>4495</v>
      </c>
      <c r="D70" s="9"/>
      <c r="E70" s="22">
        <f>SUM(E67:E69)</f>
        <v>24449.899999999998</v>
      </c>
      <c r="F70" s="22">
        <f>SUM(F67:F69)</f>
        <v>3178.4870000000001</v>
      </c>
      <c r="G70" s="22"/>
      <c r="H70" s="24">
        <f>SUM(H67:H69)</f>
        <v>27628.386999999995</v>
      </c>
    </row>
    <row r="75" spans="1:8">
      <c r="A75" s="19" t="s">
        <v>6</v>
      </c>
      <c r="B75" s="7" t="s">
        <v>0</v>
      </c>
      <c r="C75" s="8" t="s">
        <v>1</v>
      </c>
      <c r="D75" s="9" t="s">
        <v>115</v>
      </c>
      <c r="E75" s="8" t="s">
        <v>2</v>
      </c>
      <c r="F75" s="8" t="s">
        <v>3</v>
      </c>
      <c r="G75" s="8" t="s">
        <v>4</v>
      </c>
      <c r="H75" s="8" t="s">
        <v>5</v>
      </c>
    </row>
    <row r="76" spans="1:8">
      <c r="A76" s="6" t="s">
        <v>64</v>
      </c>
      <c r="B76" s="7" t="s">
        <v>114</v>
      </c>
      <c r="C76" s="8"/>
      <c r="D76" s="9"/>
      <c r="E76" s="8"/>
      <c r="F76" s="8"/>
      <c r="G76" s="8"/>
      <c r="H76" s="8"/>
    </row>
    <row r="77" spans="1:8">
      <c r="A77" s="6" t="s">
        <v>65</v>
      </c>
      <c r="B77" s="7" t="s">
        <v>114</v>
      </c>
      <c r="C77" s="11">
        <v>1470</v>
      </c>
      <c r="D77" s="13">
        <v>10.53</v>
      </c>
      <c r="E77" s="12">
        <f t="shared" ref="E77" si="7" xml:space="preserve"> C77*D77</f>
        <v>15479.099999999999</v>
      </c>
      <c r="F77" s="12">
        <f>E77*13%</f>
        <v>2012.2829999999999</v>
      </c>
      <c r="G77" s="12"/>
      <c r="H77" s="12">
        <f t="shared" ref="H77" si="8">SUM(E77,F77,G77)</f>
        <v>17491.382999999998</v>
      </c>
    </row>
    <row r="78" spans="1:8">
      <c r="A78" s="20" t="s">
        <v>123</v>
      </c>
      <c r="B78" s="7"/>
      <c r="C78" s="27">
        <f>SUM(C75:C77)</f>
        <v>1470</v>
      </c>
      <c r="D78" s="9"/>
      <c r="E78" s="22">
        <f>SUM(E75:E77)</f>
        <v>15479.099999999999</v>
      </c>
      <c r="F78" s="22">
        <f>SUM(F75:F77)</f>
        <v>2012.2829999999999</v>
      </c>
      <c r="G78" s="8"/>
      <c r="H78" s="22">
        <f>SUM(H75:H77)</f>
        <v>17491.382999999998</v>
      </c>
    </row>
    <row r="82" spans="1:8">
      <c r="A82" s="19" t="s">
        <v>6</v>
      </c>
      <c r="B82" s="7" t="s">
        <v>0</v>
      </c>
      <c r="C82" s="8" t="s">
        <v>1</v>
      </c>
      <c r="D82" s="9" t="s">
        <v>115</v>
      </c>
      <c r="E82" s="8" t="s">
        <v>2</v>
      </c>
      <c r="F82" s="8" t="s">
        <v>3</v>
      </c>
      <c r="G82" s="8" t="s">
        <v>4</v>
      </c>
      <c r="H82" s="8" t="s">
        <v>5</v>
      </c>
    </row>
    <row r="83" spans="1:8">
      <c r="A83" s="6" t="s">
        <v>66</v>
      </c>
      <c r="B83" s="15" t="s">
        <v>120</v>
      </c>
      <c r="C83" s="11">
        <v>1370</v>
      </c>
      <c r="D83" s="13">
        <v>0.48</v>
      </c>
      <c r="E83" s="12">
        <f t="shared" ref="E83:E120" si="9" xml:space="preserve"> C83*D83</f>
        <v>657.6</v>
      </c>
      <c r="F83" s="12">
        <f t="shared" ref="F83:F120" si="10">E83*13%</f>
        <v>85.488</v>
      </c>
      <c r="G83" s="12"/>
      <c r="H83" s="12">
        <f t="shared" ref="H83:H120" si="11">SUM(E83,F83,G83)</f>
        <v>743.08799999999997</v>
      </c>
    </row>
    <row r="84" spans="1:8">
      <c r="A84" s="6" t="s">
        <v>67</v>
      </c>
      <c r="B84" s="15" t="s">
        <v>121</v>
      </c>
      <c r="C84" s="11">
        <v>1515</v>
      </c>
      <c r="D84" s="13">
        <v>2.2999999999999998</v>
      </c>
      <c r="E84" s="12">
        <f t="shared" si="9"/>
        <v>3484.4999999999995</v>
      </c>
      <c r="F84" s="12">
        <f t="shared" si="10"/>
        <v>452.98499999999996</v>
      </c>
      <c r="G84" s="12"/>
      <c r="H84" s="12">
        <f t="shared" si="11"/>
        <v>3937.4849999999997</v>
      </c>
    </row>
    <row r="85" spans="1:8">
      <c r="A85" s="6" t="s">
        <v>68</v>
      </c>
      <c r="B85" s="15" t="s">
        <v>121</v>
      </c>
      <c r="C85" s="11">
        <v>368</v>
      </c>
      <c r="D85" s="13">
        <v>1.9</v>
      </c>
      <c r="E85" s="12">
        <f t="shared" si="9"/>
        <v>699.19999999999993</v>
      </c>
      <c r="F85" s="12">
        <f t="shared" si="10"/>
        <v>90.896000000000001</v>
      </c>
      <c r="G85" s="12"/>
      <c r="H85" s="12">
        <f t="shared" si="11"/>
        <v>790.09599999999989</v>
      </c>
    </row>
    <row r="86" spans="1:8">
      <c r="A86" s="6" t="s">
        <v>69</v>
      </c>
      <c r="B86" s="15" t="s">
        <v>121</v>
      </c>
      <c r="C86" s="11">
        <v>1055</v>
      </c>
      <c r="D86" s="13">
        <v>1.02</v>
      </c>
      <c r="E86" s="12">
        <f t="shared" si="9"/>
        <v>1076.0999999999999</v>
      </c>
      <c r="F86" s="12">
        <f t="shared" si="10"/>
        <v>139.893</v>
      </c>
      <c r="G86" s="12"/>
      <c r="H86" s="12">
        <f t="shared" si="11"/>
        <v>1215.9929999999999</v>
      </c>
    </row>
    <row r="87" spans="1:8">
      <c r="A87" s="6" t="s">
        <v>70</v>
      </c>
      <c r="B87" s="15" t="s">
        <v>121</v>
      </c>
      <c r="C87" s="11">
        <v>505</v>
      </c>
      <c r="D87" s="13">
        <v>1</v>
      </c>
      <c r="E87" s="12">
        <f t="shared" si="9"/>
        <v>505</v>
      </c>
      <c r="F87" s="12">
        <f t="shared" si="10"/>
        <v>65.650000000000006</v>
      </c>
      <c r="G87" s="12"/>
      <c r="H87" s="12">
        <f t="shared" si="11"/>
        <v>570.65</v>
      </c>
    </row>
    <row r="88" spans="1:8">
      <c r="A88" s="6" t="s">
        <v>71</v>
      </c>
      <c r="B88" s="15" t="s">
        <v>121</v>
      </c>
      <c r="C88" s="11"/>
      <c r="D88" s="13"/>
      <c r="E88" s="12">
        <f t="shared" si="9"/>
        <v>0</v>
      </c>
      <c r="F88" s="12">
        <f t="shared" si="10"/>
        <v>0</v>
      </c>
      <c r="G88" s="12"/>
      <c r="H88" s="12">
        <f t="shared" si="11"/>
        <v>0</v>
      </c>
    </row>
    <row r="89" spans="1:8">
      <c r="A89" s="6" t="s">
        <v>72</v>
      </c>
      <c r="B89" s="15" t="s">
        <v>121</v>
      </c>
      <c r="C89" s="11">
        <v>165</v>
      </c>
      <c r="D89" s="13">
        <v>2.08</v>
      </c>
      <c r="E89" s="12">
        <f t="shared" si="9"/>
        <v>343.2</v>
      </c>
      <c r="F89" s="12">
        <f t="shared" si="10"/>
        <v>44.616</v>
      </c>
      <c r="G89" s="12"/>
      <c r="H89" s="12">
        <f t="shared" si="11"/>
        <v>387.81599999999997</v>
      </c>
    </row>
    <row r="90" spans="1:8">
      <c r="A90" s="6" t="s">
        <v>73</v>
      </c>
      <c r="B90" s="15" t="s">
        <v>121</v>
      </c>
      <c r="C90" s="11">
        <v>2420</v>
      </c>
      <c r="D90" s="13">
        <v>0.7</v>
      </c>
      <c r="E90" s="12">
        <f t="shared" si="9"/>
        <v>1694</v>
      </c>
      <c r="F90" s="12">
        <f t="shared" si="10"/>
        <v>220.22</v>
      </c>
      <c r="G90" s="12"/>
      <c r="H90" s="12">
        <f t="shared" si="11"/>
        <v>1914.22</v>
      </c>
    </row>
    <row r="91" spans="1:8">
      <c r="A91" s="6" t="s">
        <v>74</v>
      </c>
      <c r="B91" s="15" t="s">
        <v>121</v>
      </c>
      <c r="C91" s="11">
        <v>10</v>
      </c>
      <c r="D91" s="13">
        <v>0.75</v>
      </c>
      <c r="E91" s="12">
        <f t="shared" si="9"/>
        <v>7.5</v>
      </c>
      <c r="F91" s="12">
        <f t="shared" si="10"/>
        <v>0.97500000000000009</v>
      </c>
      <c r="G91" s="12"/>
      <c r="H91" s="12">
        <f t="shared" si="11"/>
        <v>8.4749999999999996</v>
      </c>
    </row>
    <row r="92" spans="1:8">
      <c r="A92" s="6" t="s">
        <v>75</v>
      </c>
      <c r="B92" s="15" t="s">
        <v>121</v>
      </c>
      <c r="C92" s="11">
        <v>540</v>
      </c>
      <c r="D92" s="13">
        <v>0.89</v>
      </c>
      <c r="E92" s="12">
        <f t="shared" si="9"/>
        <v>480.6</v>
      </c>
      <c r="F92" s="12">
        <f t="shared" si="10"/>
        <v>62.478000000000009</v>
      </c>
      <c r="G92" s="12"/>
      <c r="H92" s="12">
        <f t="shared" si="11"/>
        <v>543.07799999999997</v>
      </c>
    </row>
    <row r="93" spans="1:8">
      <c r="A93" s="6" t="s">
        <v>76</v>
      </c>
      <c r="B93" s="15" t="s">
        <v>121</v>
      </c>
      <c r="C93" s="11">
        <v>560</v>
      </c>
      <c r="D93" s="13">
        <v>1.28</v>
      </c>
      <c r="E93" s="12">
        <f t="shared" si="9"/>
        <v>716.80000000000007</v>
      </c>
      <c r="F93" s="12">
        <f t="shared" si="10"/>
        <v>93.184000000000012</v>
      </c>
      <c r="G93" s="12"/>
      <c r="H93" s="12">
        <f t="shared" si="11"/>
        <v>809.98400000000004</v>
      </c>
    </row>
    <row r="94" spans="1:8">
      <c r="A94" s="6" t="s">
        <v>77</v>
      </c>
      <c r="B94" s="15" t="s">
        <v>120</v>
      </c>
      <c r="C94" s="11">
        <v>225</v>
      </c>
      <c r="D94" s="13">
        <v>1.1000000000000001</v>
      </c>
      <c r="E94" s="12">
        <f t="shared" si="9"/>
        <v>247.50000000000003</v>
      </c>
      <c r="F94" s="12">
        <f t="shared" si="10"/>
        <v>32.175000000000004</v>
      </c>
      <c r="G94" s="12"/>
      <c r="H94" s="12">
        <f t="shared" si="11"/>
        <v>279.67500000000001</v>
      </c>
    </row>
    <row r="95" spans="1:8">
      <c r="A95" s="6" t="s">
        <v>78</v>
      </c>
      <c r="B95" s="15" t="s">
        <v>121</v>
      </c>
      <c r="C95" s="11">
        <v>730</v>
      </c>
      <c r="D95" s="13">
        <v>1.63</v>
      </c>
      <c r="E95" s="12">
        <f t="shared" si="9"/>
        <v>1189.8999999999999</v>
      </c>
      <c r="F95" s="12">
        <f t="shared" si="10"/>
        <v>154.68699999999998</v>
      </c>
      <c r="G95" s="12"/>
      <c r="H95" s="12">
        <f t="shared" si="11"/>
        <v>1344.5869999999998</v>
      </c>
    </row>
    <row r="96" spans="1:8">
      <c r="A96" s="6" t="s">
        <v>79</v>
      </c>
      <c r="B96" s="15" t="s">
        <v>121</v>
      </c>
      <c r="C96" s="11">
        <v>425</v>
      </c>
      <c r="D96" s="13">
        <v>3.31</v>
      </c>
      <c r="E96" s="12">
        <f t="shared" si="9"/>
        <v>1406.75</v>
      </c>
      <c r="F96" s="12">
        <f t="shared" si="10"/>
        <v>182.8775</v>
      </c>
      <c r="G96" s="12"/>
      <c r="H96" s="12">
        <f t="shared" si="11"/>
        <v>1589.6275000000001</v>
      </c>
    </row>
    <row r="97" spans="1:8">
      <c r="A97" s="6" t="s">
        <v>80</v>
      </c>
      <c r="B97" s="15" t="s">
        <v>121</v>
      </c>
      <c r="C97" s="11">
        <v>157</v>
      </c>
      <c r="D97" s="13">
        <v>2.2000000000000002</v>
      </c>
      <c r="E97" s="12">
        <f t="shared" si="9"/>
        <v>345.40000000000003</v>
      </c>
      <c r="F97" s="12">
        <f t="shared" si="10"/>
        <v>44.902000000000008</v>
      </c>
      <c r="G97" s="12"/>
      <c r="H97" s="12">
        <f t="shared" si="11"/>
        <v>390.30200000000002</v>
      </c>
    </row>
    <row r="98" spans="1:8">
      <c r="A98" s="6" t="s">
        <v>81</v>
      </c>
      <c r="B98" s="15" t="s">
        <v>121</v>
      </c>
      <c r="C98" s="11">
        <v>1965</v>
      </c>
      <c r="D98" s="13">
        <v>1.54</v>
      </c>
      <c r="E98" s="12">
        <f t="shared" si="9"/>
        <v>3026.1</v>
      </c>
      <c r="F98" s="12">
        <f t="shared" si="10"/>
        <v>393.39300000000003</v>
      </c>
      <c r="G98" s="12"/>
      <c r="H98" s="12">
        <f t="shared" si="11"/>
        <v>3419.4929999999999</v>
      </c>
    </row>
    <row r="99" spans="1:8">
      <c r="A99" s="6" t="s">
        <v>82</v>
      </c>
      <c r="B99" s="15" t="s">
        <v>121</v>
      </c>
      <c r="C99" s="11">
        <v>1990</v>
      </c>
      <c r="D99" s="13">
        <v>1.84</v>
      </c>
      <c r="E99" s="12">
        <f t="shared" si="9"/>
        <v>3661.6000000000004</v>
      </c>
      <c r="F99" s="12">
        <f t="shared" si="10"/>
        <v>476.00800000000004</v>
      </c>
      <c r="G99" s="12"/>
      <c r="H99" s="12">
        <f t="shared" si="11"/>
        <v>4137.6080000000002</v>
      </c>
    </row>
    <row r="100" spans="1:8">
      <c r="A100" s="6" t="s">
        <v>83</v>
      </c>
      <c r="B100" s="15" t="s">
        <v>121</v>
      </c>
      <c r="C100" s="11">
        <v>805</v>
      </c>
      <c r="D100" s="13">
        <v>1.79</v>
      </c>
      <c r="E100" s="12">
        <f t="shared" si="9"/>
        <v>1440.95</v>
      </c>
      <c r="F100" s="12">
        <f t="shared" si="10"/>
        <v>187.32350000000002</v>
      </c>
      <c r="G100" s="12"/>
      <c r="H100" s="12">
        <f t="shared" si="11"/>
        <v>1628.2735</v>
      </c>
    </row>
    <row r="101" spans="1:8">
      <c r="A101" s="6" t="s">
        <v>84</v>
      </c>
      <c r="B101" s="15" t="s">
        <v>121</v>
      </c>
      <c r="C101" s="11">
        <v>2740</v>
      </c>
      <c r="D101" s="13">
        <v>0.74</v>
      </c>
      <c r="E101" s="12">
        <f t="shared" si="9"/>
        <v>2027.6</v>
      </c>
      <c r="F101" s="12">
        <f t="shared" si="10"/>
        <v>263.58800000000002</v>
      </c>
      <c r="G101" s="12"/>
      <c r="H101" s="12">
        <f t="shared" si="11"/>
        <v>2291.1880000000001</v>
      </c>
    </row>
    <row r="102" spans="1:8">
      <c r="A102" s="6" t="s">
        <v>85</v>
      </c>
      <c r="B102" s="15" t="s">
        <v>121</v>
      </c>
      <c r="C102" s="11">
        <v>372</v>
      </c>
      <c r="D102" s="13">
        <v>1.5</v>
      </c>
      <c r="E102" s="12">
        <f t="shared" si="9"/>
        <v>558</v>
      </c>
      <c r="F102" s="12">
        <f t="shared" si="10"/>
        <v>72.540000000000006</v>
      </c>
      <c r="G102" s="12"/>
      <c r="H102" s="12">
        <f t="shared" si="11"/>
        <v>630.54</v>
      </c>
    </row>
    <row r="103" spans="1:8">
      <c r="A103" s="6" t="s">
        <v>86</v>
      </c>
      <c r="B103" s="15" t="s">
        <v>121</v>
      </c>
      <c r="C103" s="11">
        <v>160</v>
      </c>
      <c r="D103" s="13">
        <v>3.68</v>
      </c>
      <c r="E103" s="12">
        <f t="shared" si="9"/>
        <v>588.80000000000007</v>
      </c>
      <c r="F103" s="12">
        <f t="shared" si="10"/>
        <v>76.544000000000011</v>
      </c>
      <c r="G103" s="12"/>
      <c r="H103" s="12">
        <f t="shared" si="11"/>
        <v>665.34400000000005</v>
      </c>
    </row>
    <row r="104" spans="1:8">
      <c r="A104" s="6" t="s">
        <v>87</v>
      </c>
      <c r="B104" s="15" t="s">
        <v>121</v>
      </c>
      <c r="C104" s="11">
        <v>1465</v>
      </c>
      <c r="D104" s="13">
        <v>1.2</v>
      </c>
      <c r="E104" s="12">
        <f t="shared" si="9"/>
        <v>1758</v>
      </c>
      <c r="F104" s="12">
        <f t="shared" si="10"/>
        <v>228.54000000000002</v>
      </c>
      <c r="G104" s="12"/>
      <c r="H104" s="12">
        <f t="shared" si="11"/>
        <v>1986.54</v>
      </c>
    </row>
    <row r="105" spans="1:8">
      <c r="A105" s="6" t="s">
        <v>88</v>
      </c>
      <c r="B105" s="15" t="s">
        <v>121</v>
      </c>
      <c r="C105" s="11">
        <v>327</v>
      </c>
      <c r="D105" s="13">
        <v>1.9</v>
      </c>
      <c r="E105" s="12">
        <f t="shared" si="9"/>
        <v>621.29999999999995</v>
      </c>
      <c r="F105" s="12">
        <f t="shared" si="10"/>
        <v>80.768999999999991</v>
      </c>
      <c r="G105" s="12"/>
      <c r="H105" s="12">
        <f t="shared" si="11"/>
        <v>702.06899999999996</v>
      </c>
    </row>
    <row r="106" spans="1:8">
      <c r="A106" s="6" t="s">
        <v>89</v>
      </c>
      <c r="B106" s="15" t="s">
        <v>120</v>
      </c>
      <c r="C106" s="11">
        <v>284</v>
      </c>
      <c r="D106" s="13">
        <v>2.52</v>
      </c>
      <c r="E106" s="12">
        <f t="shared" si="9"/>
        <v>715.68</v>
      </c>
      <c r="F106" s="12">
        <f t="shared" si="10"/>
        <v>93.038399999999996</v>
      </c>
      <c r="G106" s="12"/>
      <c r="H106" s="12">
        <f t="shared" si="11"/>
        <v>808.71839999999997</v>
      </c>
    </row>
    <row r="107" spans="1:8">
      <c r="A107" s="6" t="s">
        <v>90</v>
      </c>
      <c r="B107" s="15" t="s">
        <v>120</v>
      </c>
      <c r="C107" s="11">
        <v>46</v>
      </c>
      <c r="D107" s="13">
        <v>0.5</v>
      </c>
      <c r="E107" s="12">
        <f t="shared" si="9"/>
        <v>23</v>
      </c>
      <c r="F107" s="12">
        <f t="shared" si="10"/>
        <v>2.99</v>
      </c>
      <c r="G107" s="12"/>
      <c r="H107" s="12">
        <f t="shared" si="11"/>
        <v>25.990000000000002</v>
      </c>
    </row>
    <row r="108" spans="1:8">
      <c r="A108" s="6" t="s">
        <v>91</v>
      </c>
      <c r="B108" s="15" t="s">
        <v>121</v>
      </c>
      <c r="C108" s="11">
        <v>935</v>
      </c>
      <c r="D108" s="13">
        <v>2</v>
      </c>
      <c r="E108" s="12">
        <f t="shared" si="9"/>
        <v>1870</v>
      </c>
      <c r="F108" s="12">
        <f t="shared" si="10"/>
        <v>243.1</v>
      </c>
      <c r="G108" s="12"/>
      <c r="H108" s="12">
        <f t="shared" si="11"/>
        <v>2113.1</v>
      </c>
    </row>
    <row r="109" spans="1:8">
      <c r="A109" s="6" t="s">
        <v>92</v>
      </c>
      <c r="B109" s="15" t="s">
        <v>121</v>
      </c>
      <c r="C109" s="11">
        <v>0</v>
      </c>
      <c r="D109" s="13">
        <v>0</v>
      </c>
      <c r="E109" s="12">
        <f t="shared" si="9"/>
        <v>0</v>
      </c>
      <c r="F109" s="12">
        <f t="shared" si="10"/>
        <v>0</v>
      </c>
      <c r="G109" s="12"/>
      <c r="H109" s="12">
        <f t="shared" si="11"/>
        <v>0</v>
      </c>
    </row>
    <row r="110" spans="1:8">
      <c r="A110" s="6" t="s">
        <v>93</v>
      </c>
      <c r="B110" s="15" t="s">
        <v>121</v>
      </c>
      <c r="C110" s="11">
        <v>0</v>
      </c>
      <c r="D110" s="13">
        <v>0</v>
      </c>
      <c r="E110" s="12">
        <f t="shared" si="9"/>
        <v>0</v>
      </c>
      <c r="F110" s="12">
        <f t="shared" si="10"/>
        <v>0</v>
      </c>
      <c r="G110" s="12"/>
      <c r="H110" s="12">
        <f t="shared" si="11"/>
        <v>0</v>
      </c>
    </row>
    <row r="111" spans="1:8">
      <c r="A111" s="6" t="s">
        <v>94</v>
      </c>
      <c r="B111" s="15" t="s">
        <v>121</v>
      </c>
      <c r="C111" s="11">
        <v>180</v>
      </c>
      <c r="D111" s="13">
        <v>3.28</v>
      </c>
      <c r="E111" s="12">
        <f t="shared" si="9"/>
        <v>590.4</v>
      </c>
      <c r="F111" s="12">
        <f t="shared" si="10"/>
        <v>76.751999999999995</v>
      </c>
      <c r="G111" s="12"/>
      <c r="H111" s="12">
        <f t="shared" si="11"/>
        <v>667.15199999999993</v>
      </c>
    </row>
    <row r="112" spans="1:8" ht="25.5">
      <c r="A112" s="6" t="s">
        <v>95</v>
      </c>
      <c r="B112" s="15" t="s">
        <v>121</v>
      </c>
      <c r="C112" s="11">
        <v>0</v>
      </c>
      <c r="D112" s="13">
        <v>0</v>
      </c>
      <c r="E112" s="12">
        <f t="shared" si="9"/>
        <v>0</v>
      </c>
      <c r="F112" s="12">
        <f t="shared" si="10"/>
        <v>0</v>
      </c>
      <c r="G112" s="12"/>
      <c r="H112" s="12">
        <f t="shared" si="11"/>
        <v>0</v>
      </c>
    </row>
    <row r="113" spans="1:8">
      <c r="A113" s="6" t="s">
        <v>96</v>
      </c>
      <c r="B113" s="15" t="s">
        <v>121</v>
      </c>
      <c r="C113" s="11">
        <v>330</v>
      </c>
      <c r="D113" s="13">
        <v>3.65</v>
      </c>
      <c r="E113" s="12">
        <f t="shared" si="9"/>
        <v>1204.5</v>
      </c>
      <c r="F113" s="12">
        <f t="shared" si="10"/>
        <v>156.58500000000001</v>
      </c>
      <c r="G113" s="12"/>
      <c r="H113" s="12">
        <f t="shared" si="11"/>
        <v>1361.085</v>
      </c>
    </row>
    <row r="114" spans="1:8">
      <c r="A114" s="6" t="s">
        <v>97</v>
      </c>
      <c r="B114" s="15" t="s">
        <v>121</v>
      </c>
      <c r="C114" s="11">
        <v>0</v>
      </c>
      <c r="D114" s="13">
        <v>0</v>
      </c>
      <c r="E114" s="12">
        <f t="shared" si="9"/>
        <v>0</v>
      </c>
      <c r="F114" s="12">
        <f t="shared" si="10"/>
        <v>0</v>
      </c>
      <c r="G114" s="12"/>
      <c r="H114" s="12">
        <f t="shared" si="11"/>
        <v>0</v>
      </c>
    </row>
    <row r="115" spans="1:8">
      <c r="A115" s="6" t="s">
        <v>98</v>
      </c>
      <c r="B115" s="15" t="s">
        <v>121</v>
      </c>
      <c r="C115" s="11">
        <v>0</v>
      </c>
      <c r="D115" s="13">
        <v>0</v>
      </c>
      <c r="E115" s="12">
        <f t="shared" si="9"/>
        <v>0</v>
      </c>
      <c r="F115" s="12">
        <f t="shared" si="10"/>
        <v>0</v>
      </c>
      <c r="G115" s="12"/>
      <c r="H115" s="12">
        <f t="shared" si="11"/>
        <v>0</v>
      </c>
    </row>
    <row r="116" spans="1:8">
      <c r="A116" s="6" t="s">
        <v>99</v>
      </c>
      <c r="B116" s="15" t="s">
        <v>121</v>
      </c>
      <c r="C116" s="11">
        <v>105</v>
      </c>
      <c r="D116" s="13">
        <v>1</v>
      </c>
      <c r="E116" s="12">
        <f t="shared" si="9"/>
        <v>105</v>
      </c>
      <c r="F116" s="12">
        <f t="shared" si="10"/>
        <v>13.65</v>
      </c>
      <c r="G116" s="12"/>
      <c r="H116" s="12">
        <f t="shared" si="11"/>
        <v>118.65</v>
      </c>
    </row>
    <row r="117" spans="1:8">
      <c r="A117" s="6" t="s">
        <v>100</v>
      </c>
      <c r="B117" s="15" t="s">
        <v>121</v>
      </c>
      <c r="C117" s="11">
        <v>0</v>
      </c>
      <c r="D117" s="13">
        <v>0</v>
      </c>
      <c r="E117" s="12">
        <f t="shared" si="9"/>
        <v>0</v>
      </c>
      <c r="F117" s="12">
        <f t="shared" si="10"/>
        <v>0</v>
      </c>
      <c r="G117" s="12"/>
      <c r="H117" s="12">
        <f t="shared" si="11"/>
        <v>0</v>
      </c>
    </row>
    <row r="118" spans="1:8">
      <c r="A118" s="6" t="s">
        <v>101</v>
      </c>
      <c r="B118" s="15" t="s">
        <v>121</v>
      </c>
      <c r="C118" s="11">
        <v>0</v>
      </c>
      <c r="D118" s="13">
        <v>0</v>
      </c>
      <c r="E118" s="12">
        <f t="shared" si="9"/>
        <v>0</v>
      </c>
      <c r="F118" s="12">
        <f t="shared" si="10"/>
        <v>0</v>
      </c>
      <c r="G118" s="12"/>
      <c r="H118" s="12">
        <f t="shared" si="11"/>
        <v>0</v>
      </c>
    </row>
    <row r="119" spans="1:8">
      <c r="A119" s="6" t="s">
        <v>102</v>
      </c>
      <c r="B119" s="15" t="s">
        <v>121</v>
      </c>
      <c r="C119" s="11">
        <v>167</v>
      </c>
      <c r="D119" s="13">
        <v>2.5</v>
      </c>
      <c r="E119" s="12">
        <f t="shared" si="9"/>
        <v>417.5</v>
      </c>
      <c r="F119" s="12">
        <f t="shared" si="10"/>
        <v>54.274999999999999</v>
      </c>
      <c r="G119" s="12"/>
      <c r="H119" s="12">
        <f t="shared" si="11"/>
        <v>471.77499999999998</v>
      </c>
    </row>
    <row r="120" spans="1:8">
      <c r="A120" s="6" t="s">
        <v>103</v>
      </c>
      <c r="B120" s="15" t="s">
        <v>121</v>
      </c>
      <c r="C120" s="11">
        <v>0</v>
      </c>
      <c r="D120" s="13">
        <v>0</v>
      </c>
      <c r="E120" s="12">
        <f t="shared" si="9"/>
        <v>0</v>
      </c>
      <c r="F120" s="12">
        <f t="shared" si="10"/>
        <v>0</v>
      </c>
      <c r="G120" s="12"/>
      <c r="H120" s="12">
        <f t="shared" si="11"/>
        <v>0</v>
      </c>
    </row>
    <row r="121" spans="1:8">
      <c r="A121" s="20" t="s">
        <v>123</v>
      </c>
      <c r="B121" s="7"/>
      <c r="C121" s="8"/>
      <c r="D121" s="9"/>
      <c r="E121" s="22">
        <f>SUM(E83:E120)</f>
        <v>31462.48</v>
      </c>
      <c r="F121" s="22">
        <f>SUM(F83:F120)</f>
        <v>4090.1223999999993</v>
      </c>
      <c r="G121" s="23"/>
      <c r="H121" s="22">
        <f>SUM(H83:H120)</f>
        <v>35552.602400000003</v>
      </c>
    </row>
    <row r="125" spans="1:8">
      <c r="A125" s="19" t="s">
        <v>6</v>
      </c>
      <c r="B125" s="18" t="s">
        <v>0</v>
      </c>
      <c r="C125" s="8" t="s">
        <v>1</v>
      </c>
      <c r="D125" s="9" t="s">
        <v>115</v>
      </c>
      <c r="E125" s="8" t="s">
        <v>2</v>
      </c>
      <c r="F125" s="8" t="s">
        <v>3</v>
      </c>
      <c r="G125" s="8" t="s">
        <v>4</v>
      </c>
      <c r="H125" s="8" t="s">
        <v>5</v>
      </c>
    </row>
    <row r="126" spans="1:8">
      <c r="A126" s="3" t="s">
        <v>104</v>
      </c>
      <c r="B126" s="7" t="s">
        <v>120</v>
      </c>
      <c r="C126" s="11">
        <v>7300</v>
      </c>
      <c r="D126" s="13">
        <v>0.9</v>
      </c>
      <c r="E126" s="12">
        <f xml:space="preserve"> C126*D126</f>
        <v>6570</v>
      </c>
      <c r="F126" s="12">
        <f t="shared" ref="F126:F128" si="12">E126*13%</f>
        <v>854.1</v>
      </c>
      <c r="G126" s="12"/>
      <c r="H126" s="12">
        <f t="shared" ref="H126:H135" si="13">SUM(E126,F126,G126)</f>
        <v>7424.1</v>
      </c>
    </row>
    <row r="127" spans="1:8">
      <c r="A127" s="3" t="s">
        <v>105</v>
      </c>
      <c r="B127" s="7" t="s">
        <v>120</v>
      </c>
      <c r="C127" s="11">
        <v>4200</v>
      </c>
      <c r="D127" s="13">
        <v>0.53</v>
      </c>
      <c r="E127" s="12">
        <f t="shared" ref="E127:E135" si="14" xml:space="preserve"> C127*D127</f>
        <v>2226</v>
      </c>
      <c r="F127" s="12"/>
      <c r="G127" s="12">
        <f>E127*23%</f>
        <v>511.98</v>
      </c>
      <c r="H127" s="12">
        <f t="shared" si="13"/>
        <v>2737.98</v>
      </c>
    </row>
    <row r="128" spans="1:8">
      <c r="A128" s="3" t="s">
        <v>106</v>
      </c>
      <c r="B128" s="7" t="s">
        <v>120</v>
      </c>
      <c r="C128" s="11">
        <v>6300</v>
      </c>
      <c r="D128" s="13">
        <v>0.45</v>
      </c>
      <c r="E128" s="12">
        <f t="shared" si="14"/>
        <v>2835</v>
      </c>
      <c r="F128" s="12">
        <f t="shared" si="12"/>
        <v>368.55</v>
      </c>
      <c r="G128" s="12"/>
      <c r="H128" s="12">
        <f t="shared" si="13"/>
        <v>3203.55</v>
      </c>
    </row>
    <row r="129" spans="1:8">
      <c r="A129" s="3" t="s">
        <v>107</v>
      </c>
      <c r="B129" s="7" t="s">
        <v>120</v>
      </c>
      <c r="C129" s="11">
        <v>4650</v>
      </c>
      <c r="D129" s="13">
        <v>0.53</v>
      </c>
      <c r="E129" s="12">
        <f t="shared" si="14"/>
        <v>2464.5</v>
      </c>
      <c r="F129" s="12"/>
      <c r="G129" s="12">
        <f t="shared" ref="G129:G135" si="15">E129*23%</f>
        <v>566.83500000000004</v>
      </c>
      <c r="H129" s="12">
        <f t="shared" si="13"/>
        <v>3031.335</v>
      </c>
    </row>
    <row r="130" spans="1:8">
      <c r="A130" s="3" t="s">
        <v>108</v>
      </c>
      <c r="B130" s="7" t="s">
        <v>114</v>
      </c>
      <c r="C130" s="11">
        <v>43</v>
      </c>
      <c r="D130" s="13">
        <v>8</v>
      </c>
      <c r="E130" s="12">
        <f t="shared" si="14"/>
        <v>344</v>
      </c>
      <c r="F130" s="12"/>
      <c r="G130" s="12">
        <f t="shared" si="15"/>
        <v>79.12</v>
      </c>
      <c r="H130" s="12">
        <f t="shared" si="13"/>
        <v>423.12</v>
      </c>
    </row>
    <row r="131" spans="1:8">
      <c r="A131" s="3" t="s">
        <v>109</v>
      </c>
      <c r="B131" s="7" t="s">
        <v>114</v>
      </c>
      <c r="C131" s="11">
        <v>42</v>
      </c>
      <c r="D131" s="13">
        <v>9</v>
      </c>
      <c r="E131" s="12">
        <f t="shared" si="14"/>
        <v>378</v>
      </c>
      <c r="F131" s="12"/>
      <c r="G131" s="12">
        <f t="shared" si="15"/>
        <v>86.94</v>
      </c>
      <c r="H131" s="12">
        <f t="shared" si="13"/>
        <v>464.94</v>
      </c>
    </row>
    <row r="132" spans="1:8">
      <c r="A132" s="3" t="s">
        <v>110</v>
      </c>
      <c r="B132" s="7" t="s">
        <v>114</v>
      </c>
      <c r="C132" s="11">
        <v>33</v>
      </c>
      <c r="D132" s="13">
        <v>9</v>
      </c>
      <c r="E132" s="12">
        <f t="shared" si="14"/>
        <v>297</v>
      </c>
      <c r="F132" s="12"/>
      <c r="G132" s="12">
        <f t="shared" si="15"/>
        <v>68.31</v>
      </c>
      <c r="H132" s="12">
        <f t="shared" si="13"/>
        <v>365.31</v>
      </c>
    </row>
    <row r="133" spans="1:8">
      <c r="A133" s="1" t="s">
        <v>111</v>
      </c>
      <c r="B133" s="7" t="s">
        <v>114</v>
      </c>
      <c r="C133" s="11">
        <v>55</v>
      </c>
      <c r="D133" s="13">
        <v>8</v>
      </c>
      <c r="E133" s="12">
        <f t="shared" si="14"/>
        <v>440</v>
      </c>
      <c r="F133" s="12"/>
      <c r="G133" s="12">
        <f t="shared" si="15"/>
        <v>101.2</v>
      </c>
      <c r="H133" s="12">
        <f t="shared" si="13"/>
        <v>541.20000000000005</v>
      </c>
    </row>
    <row r="134" spans="1:8">
      <c r="A134" s="1" t="s">
        <v>122</v>
      </c>
      <c r="B134" s="7" t="s">
        <v>114</v>
      </c>
      <c r="C134" s="11">
        <v>80</v>
      </c>
      <c r="D134" s="13">
        <v>0.9</v>
      </c>
      <c r="E134" s="12">
        <f t="shared" si="14"/>
        <v>72</v>
      </c>
      <c r="F134" s="12"/>
      <c r="G134" s="12">
        <f t="shared" si="15"/>
        <v>16.560000000000002</v>
      </c>
      <c r="H134" s="12">
        <f t="shared" si="13"/>
        <v>88.56</v>
      </c>
    </row>
    <row r="135" spans="1:8" ht="25.5">
      <c r="A135" s="3" t="s">
        <v>129</v>
      </c>
      <c r="B135" s="7" t="s">
        <v>114</v>
      </c>
      <c r="C135" s="17">
        <v>100</v>
      </c>
      <c r="D135" s="9">
        <v>0.39</v>
      </c>
      <c r="E135" s="16">
        <f t="shared" si="14"/>
        <v>39</v>
      </c>
      <c r="F135" s="8"/>
      <c r="G135" s="16">
        <f t="shared" si="15"/>
        <v>8.9700000000000006</v>
      </c>
      <c r="H135" s="12">
        <f t="shared" si="13"/>
        <v>47.97</v>
      </c>
    </row>
    <row r="136" spans="1:8">
      <c r="A136" s="20" t="s">
        <v>123</v>
      </c>
      <c r="B136" s="7"/>
      <c r="C136" s="8"/>
      <c r="D136" s="9"/>
      <c r="E136" s="21">
        <f>SUM(E126:E135)</f>
        <v>15665.5</v>
      </c>
      <c r="F136" s="22">
        <f>SUM(F126,F128)</f>
        <v>1222.6500000000001</v>
      </c>
      <c r="G136" s="22">
        <f>SUM(G127:G135)</f>
        <v>1439.915</v>
      </c>
      <c r="H136" s="22">
        <f>SUM(H126:H135)</f>
        <v>18328.065000000002</v>
      </c>
    </row>
    <row r="137" spans="1:8">
      <c r="A137" s="2"/>
    </row>
    <row r="138" spans="1:8">
      <c r="A138" s="2"/>
    </row>
    <row r="142" spans="1:8">
      <c r="A142" s="19" t="s">
        <v>6</v>
      </c>
      <c r="B142" s="18" t="s">
        <v>0</v>
      </c>
      <c r="C142" s="8" t="s">
        <v>1</v>
      </c>
      <c r="D142" s="9" t="s">
        <v>115</v>
      </c>
      <c r="E142" s="8" t="s">
        <v>2</v>
      </c>
      <c r="F142" s="8" t="s">
        <v>3</v>
      </c>
      <c r="G142" s="8" t="s">
        <v>4</v>
      </c>
      <c r="H142" s="8" t="s">
        <v>5</v>
      </c>
    </row>
    <row r="143" spans="1:8" ht="25.5">
      <c r="A143" s="1" t="s">
        <v>112</v>
      </c>
      <c r="B143" s="7" t="s">
        <v>120</v>
      </c>
      <c r="C143" s="11">
        <v>1400</v>
      </c>
      <c r="D143" s="13">
        <v>5.74</v>
      </c>
      <c r="E143" s="12">
        <f t="shared" ref="E143" si="16" xml:space="preserve"> C143*D143</f>
        <v>8036</v>
      </c>
      <c r="F143" s="12">
        <v>1044.68</v>
      </c>
      <c r="G143" s="12"/>
      <c r="H143" s="12">
        <f t="shared" ref="H143" si="17">SUM(E143,F143,G143)</f>
        <v>9080.68</v>
      </c>
    </row>
    <row r="144" spans="1:8">
      <c r="A144" s="20" t="s">
        <v>123</v>
      </c>
      <c r="B144" s="7"/>
      <c r="C144" s="8"/>
      <c r="D144" s="9"/>
      <c r="E144" s="21">
        <f>SUM(E143)</f>
        <v>8036</v>
      </c>
      <c r="F144" s="21">
        <f>SUM(F143)</f>
        <v>1044.68</v>
      </c>
      <c r="G144" s="8"/>
      <c r="H144" s="21">
        <f>SUM(H143)</f>
        <v>9080.68</v>
      </c>
    </row>
    <row r="149" spans="1:8">
      <c r="A149" s="19" t="s">
        <v>6</v>
      </c>
      <c r="B149" s="18" t="s">
        <v>0</v>
      </c>
      <c r="C149" s="8" t="s">
        <v>1</v>
      </c>
      <c r="D149" s="9" t="s">
        <v>115</v>
      </c>
      <c r="E149" s="8" t="s">
        <v>2</v>
      </c>
      <c r="F149" s="8" t="s">
        <v>3</v>
      </c>
      <c r="G149" s="8" t="s">
        <v>4</v>
      </c>
      <c r="H149" s="8" t="s">
        <v>5</v>
      </c>
    </row>
    <row r="150" spans="1:8">
      <c r="A150" s="8" t="s">
        <v>124</v>
      </c>
      <c r="B150" s="7" t="s">
        <v>125</v>
      </c>
      <c r="C150" s="11">
        <v>2450</v>
      </c>
      <c r="D150" s="13">
        <v>0.97</v>
      </c>
      <c r="E150" s="12">
        <f>C150*D150</f>
        <v>2376.5</v>
      </c>
      <c r="F150" s="12">
        <f>E150*13%</f>
        <v>308.94499999999999</v>
      </c>
      <c r="G150" s="12"/>
      <c r="H150" s="12">
        <f>SUM(E150,F150,G150)</f>
        <v>2685.4450000000002</v>
      </c>
    </row>
    <row r="151" spans="1:8" ht="30">
      <c r="A151" s="26" t="s">
        <v>126</v>
      </c>
      <c r="B151" s="7" t="s">
        <v>125</v>
      </c>
      <c r="C151" s="11">
        <v>5080</v>
      </c>
      <c r="D151" s="9">
        <v>0.97</v>
      </c>
      <c r="E151" s="12">
        <f t="shared" ref="E151:E153" si="18">C151*D151</f>
        <v>4927.5999999999995</v>
      </c>
      <c r="F151" s="12">
        <f>E151*13%</f>
        <v>640.58799999999997</v>
      </c>
      <c r="G151" s="8"/>
      <c r="H151" s="12">
        <f>SUM(E151,F151,G151)</f>
        <v>5568.1879999999992</v>
      </c>
    </row>
    <row r="152" spans="1:8" ht="30">
      <c r="A152" s="26" t="s">
        <v>127</v>
      </c>
      <c r="B152" s="7" t="s">
        <v>125</v>
      </c>
      <c r="C152" s="11">
        <v>500</v>
      </c>
      <c r="D152" s="9">
        <v>0.97</v>
      </c>
      <c r="E152" s="12">
        <f t="shared" si="18"/>
        <v>485</v>
      </c>
      <c r="F152" s="12">
        <f>E152*13%</f>
        <v>63.050000000000004</v>
      </c>
      <c r="G152" s="8"/>
      <c r="H152" s="12">
        <f>SUM(E152,F152,G152)</f>
        <v>548.04999999999995</v>
      </c>
    </row>
    <row r="153" spans="1:8" ht="30">
      <c r="A153" s="26" t="s">
        <v>128</v>
      </c>
      <c r="B153" s="7" t="s">
        <v>125</v>
      </c>
      <c r="C153" s="11">
        <v>2680</v>
      </c>
      <c r="D153" s="9">
        <v>0.97</v>
      </c>
      <c r="E153" s="12">
        <f t="shared" si="18"/>
        <v>2599.6</v>
      </c>
      <c r="F153" s="12">
        <f>E153*13%</f>
        <v>337.94799999999998</v>
      </c>
      <c r="G153" s="8"/>
      <c r="H153" s="12">
        <f>SUM(E153,F153,G153)</f>
        <v>2937.5479999999998</v>
      </c>
    </row>
    <row r="154" spans="1:8">
      <c r="A154" s="20" t="s">
        <v>123</v>
      </c>
      <c r="B154" s="7"/>
      <c r="C154" s="27">
        <f>SUM(C150:C153)</f>
        <v>10710</v>
      </c>
      <c r="D154" s="9"/>
      <c r="E154" s="21">
        <f>SUM(E150:E153)</f>
        <v>10388.699999999999</v>
      </c>
      <c r="F154" s="21">
        <v>1350.54</v>
      </c>
      <c r="G154" s="8"/>
      <c r="H154" s="21">
        <f>E154+F154</f>
        <v>11739.239999999998</v>
      </c>
    </row>
    <row r="155" spans="1:8">
      <c r="C155" s="25"/>
    </row>
    <row r="156" spans="1:8">
      <c r="C156" s="25"/>
    </row>
    <row r="157" spans="1:8">
      <c r="A157" s="19" t="s">
        <v>6</v>
      </c>
      <c r="B157" s="18" t="s">
        <v>0</v>
      </c>
      <c r="C157" s="8" t="s">
        <v>1</v>
      </c>
      <c r="D157" s="9" t="s">
        <v>115</v>
      </c>
      <c r="E157" s="34" t="s">
        <v>2</v>
      </c>
      <c r="F157" s="8" t="s">
        <v>3</v>
      </c>
      <c r="G157" s="8" t="s">
        <v>4</v>
      </c>
      <c r="H157" s="8" t="s">
        <v>5</v>
      </c>
    </row>
    <row r="158" spans="1:8" ht="30">
      <c r="A158" s="26" t="s">
        <v>131</v>
      </c>
      <c r="B158" s="7" t="s">
        <v>132</v>
      </c>
      <c r="C158" s="11">
        <v>17424</v>
      </c>
      <c r="D158" s="9">
        <v>0.96499999999999997</v>
      </c>
      <c r="E158" s="12">
        <f>C158*D158</f>
        <v>16814.16</v>
      </c>
      <c r="F158" s="12">
        <f>E158*13%</f>
        <v>2185.8407999999999</v>
      </c>
      <c r="G158" s="8"/>
      <c r="H158" s="12">
        <f>SUM(E158,F158,G158)</f>
        <v>19000.000800000002</v>
      </c>
    </row>
    <row r="159" spans="1:8">
      <c r="A159" s="20" t="s">
        <v>123</v>
      </c>
      <c r="B159" s="7"/>
      <c r="C159" s="8"/>
      <c r="D159" s="9"/>
      <c r="E159" s="22">
        <f>SUM(E158)</f>
        <v>16814.16</v>
      </c>
      <c r="F159" s="22">
        <f>SUM(F158)</f>
        <v>2185.8407999999999</v>
      </c>
      <c r="G159" s="23"/>
      <c r="H159" s="22">
        <f>SUM(H158)</f>
        <v>19000.000800000002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workbookViewId="0">
      <selection activeCell="K17" sqref="K17"/>
    </sheetView>
  </sheetViews>
  <sheetFormatPr defaultRowHeight="15"/>
  <cols>
    <col min="1" max="1" width="28.7109375" bestFit="1" customWidth="1"/>
    <col min="2" max="2" width="9.140625" style="4"/>
    <col min="3" max="3" width="10.7109375" bestFit="1" customWidth="1"/>
    <col min="4" max="4" width="15.5703125" style="5" bestFit="1" customWidth="1"/>
    <col min="5" max="5" width="25.28515625" style="32" bestFit="1" customWidth="1"/>
    <col min="6" max="6" width="12.7109375" customWidth="1"/>
    <col min="7" max="7" width="10.42578125" customWidth="1"/>
    <col min="8" max="8" width="16.42578125" bestFit="1" customWidth="1"/>
  </cols>
  <sheetData>
    <row r="1" spans="1:8">
      <c r="A1" s="36" t="s">
        <v>133</v>
      </c>
      <c r="B1" s="28"/>
      <c r="C1" s="28"/>
      <c r="D1" s="28"/>
      <c r="E1" s="28"/>
      <c r="F1" s="28"/>
      <c r="G1" s="28"/>
      <c r="H1" s="28"/>
    </row>
    <row r="2" spans="1:8">
      <c r="A2" s="19" t="s">
        <v>6</v>
      </c>
      <c r="B2" s="33" t="s">
        <v>0</v>
      </c>
      <c r="C2" s="23" t="s">
        <v>1</v>
      </c>
      <c r="D2" s="20" t="s">
        <v>115</v>
      </c>
      <c r="E2" s="45" t="s">
        <v>2</v>
      </c>
      <c r="F2" s="23" t="s">
        <v>3</v>
      </c>
      <c r="G2" s="23" t="s">
        <v>4</v>
      </c>
      <c r="H2" s="23" t="s">
        <v>5</v>
      </c>
    </row>
    <row r="3" spans="1:8">
      <c r="A3" s="6" t="s">
        <v>7</v>
      </c>
      <c r="B3" s="7" t="s">
        <v>113</v>
      </c>
      <c r="C3" s="11">
        <v>317</v>
      </c>
      <c r="D3" s="13">
        <v>1</v>
      </c>
      <c r="E3" s="16">
        <f xml:space="preserve"> C3*D3</f>
        <v>317</v>
      </c>
      <c r="F3" s="12">
        <f>E3*13%</f>
        <v>41.21</v>
      </c>
      <c r="G3" s="12"/>
      <c r="H3" s="12">
        <f>SUM(E3,F3,G3)</f>
        <v>358.21</v>
      </c>
    </row>
    <row r="4" spans="1:8">
      <c r="A4" s="6" t="s">
        <v>8</v>
      </c>
      <c r="B4" s="7" t="s">
        <v>113</v>
      </c>
      <c r="C4" s="11">
        <v>320</v>
      </c>
      <c r="D4" s="13">
        <v>1</v>
      </c>
      <c r="E4" s="16">
        <f t="shared" ref="E4:E60" si="0" xml:space="preserve"> C4*D4</f>
        <v>320</v>
      </c>
      <c r="F4" s="12">
        <f>E4*13%</f>
        <v>41.6</v>
      </c>
      <c r="G4" s="12"/>
      <c r="H4" s="12">
        <f t="shared" ref="H4:H60" si="1">SUM(E4,F4,G4)</f>
        <v>361.6</v>
      </c>
    </row>
    <row r="5" spans="1:8">
      <c r="A5" s="6" t="s">
        <v>9</v>
      </c>
      <c r="B5" s="7" t="s">
        <v>113</v>
      </c>
      <c r="C5" s="11">
        <v>40</v>
      </c>
      <c r="D5" s="13">
        <v>1</v>
      </c>
      <c r="E5" s="16">
        <f t="shared" si="0"/>
        <v>40</v>
      </c>
      <c r="F5" s="12">
        <f>E5*13%</f>
        <v>5.2</v>
      </c>
      <c r="G5" s="12"/>
      <c r="H5" s="12">
        <f t="shared" si="1"/>
        <v>45.2</v>
      </c>
    </row>
    <row r="6" spans="1:8">
      <c r="A6" s="6" t="s">
        <v>10</v>
      </c>
      <c r="B6" s="7" t="s">
        <v>113</v>
      </c>
      <c r="C6" s="11">
        <v>108</v>
      </c>
      <c r="D6" s="13">
        <v>3</v>
      </c>
      <c r="E6" s="16">
        <f t="shared" si="0"/>
        <v>324</v>
      </c>
      <c r="F6" s="12"/>
      <c r="G6" s="12">
        <f>E6*23%</f>
        <v>74.52000000000001</v>
      </c>
      <c r="H6" s="12">
        <f t="shared" si="1"/>
        <v>398.52</v>
      </c>
    </row>
    <row r="7" spans="1:8">
      <c r="A7" s="6" t="s">
        <v>11</v>
      </c>
      <c r="B7" s="7" t="s">
        <v>113</v>
      </c>
      <c r="C7" s="11">
        <v>9130</v>
      </c>
      <c r="D7" s="13">
        <v>0.2</v>
      </c>
      <c r="E7" s="16">
        <f xml:space="preserve"> C7*D7</f>
        <v>1826</v>
      </c>
      <c r="F7" s="12">
        <f>E7*13%</f>
        <v>237.38</v>
      </c>
      <c r="G7" s="12"/>
      <c r="H7" s="12">
        <f>SUM(E7,F7,G7)</f>
        <v>2063.38</v>
      </c>
    </row>
    <row r="8" spans="1:8">
      <c r="A8" s="6" t="s">
        <v>12</v>
      </c>
      <c r="B8" s="7" t="s">
        <v>113</v>
      </c>
      <c r="C8" s="11">
        <v>56</v>
      </c>
      <c r="D8" s="13">
        <v>1</v>
      </c>
      <c r="E8" s="16">
        <f t="shared" si="0"/>
        <v>56</v>
      </c>
      <c r="F8" s="12"/>
      <c r="G8" s="12">
        <f t="shared" ref="G8:G13" si="2">E8*23%</f>
        <v>12.88</v>
      </c>
      <c r="H8" s="12">
        <f t="shared" si="1"/>
        <v>68.88</v>
      </c>
    </row>
    <row r="9" spans="1:8">
      <c r="A9" s="6" t="s">
        <v>117</v>
      </c>
      <c r="B9" s="7" t="s">
        <v>113</v>
      </c>
      <c r="C9" s="11">
        <v>20</v>
      </c>
      <c r="D9" s="13">
        <v>1.3</v>
      </c>
      <c r="E9" s="16">
        <f t="shared" si="0"/>
        <v>26</v>
      </c>
      <c r="F9" s="12"/>
      <c r="G9" s="12">
        <f t="shared" si="2"/>
        <v>5.98</v>
      </c>
      <c r="H9" s="12">
        <f t="shared" si="1"/>
        <v>31.98</v>
      </c>
    </row>
    <row r="10" spans="1:8">
      <c r="A10" s="10" t="s">
        <v>13</v>
      </c>
      <c r="B10" s="7" t="s">
        <v>113</v>
      </c>
      <c r="C10" s="11">
        <v>900</v>
      </c>
      <c r="D10" s="13">
        <v>2.2000000000000002</v>
      </c>
      <c r="E10" s="16">
        <f t="shared" si="0"/>
        <v>1980.0000000000002</v>
      </c>
      <c r="F10" s="12"/>
      <c r="G10" s="12">
        <f t="shared" si="2"/>
        <v>455.40000000000009</v>
      </c>
      <c r="H10" s="12">
        <f t="shared" si="1"/>
        <v>2435.4000000000005</v>
      </c>
    </row>
    <row r="11" spans="1:8">
      <c r="A11" s="6" t="s">
        <v>14</v>
      </c>
      <c r="B11" s="7" t="s">
        <v>113</v>
      </c>
      <c r="C11" s="11">
        <v>31</v>
      </c>
      <c r="D11" s="13">
        <v>1.2</v>
      </c>
      <c r="E11" s="16">
        <f t="shared" si="0"/>
        <v>37.199999999999996</v>
      </c>
      <c r="F11" s="12"/>
      <c r="G11" s="12">
        <f t="shared" si="2"/>
        <v>8.5559999999999992</v>
      </c>
      <c r="H11" s="12">
        <f t="shared" si="1"/>
        <v>45.755999999999993</v>
      </c>
    </row>
    <row r="12" spans="1:8">
      <c r="A12" s="6" t="s">
        <v>15</v>
      </c>
      <c r="B12" s="7" t="s">
        <v>113</v>
      </c>
      <c r="C12" s="11">
        <v>33</v>
      </c>
      <c r="D12" s="13">
        <v>1.1499999999999999</v>
      </c>
      <c r="E12" s="16">
        <f t="shared" si="0"/>
        <v>37.949999999999996</v>
      </c>
      <c r="F12" s="12"/>
      <c r="G12" s="12">
        <f t="shared" si="2"/>
        <v>8.7284999999999986</v>
      </c>
      <c r="H12" s="12">
        <f t="shared" si="1"/>
        <v>46.678499999999993</v>
      </c>
    </row>
    <row r="13" spans="1:8">
      <c r="A13" s="6" t="s">
        <v>16</v>
      </c>
      <c r="B13" s="7" t="s">
        <v>114</v>
      </c>
      <c r="C13" s="11">
        <v>229</v>
      </c>
      <c r="D13" s="13">
        <v>5.2</v>
      </c>
      <c r="E13" s="16">
        <f t="shared" si="0"/>
        <v>1190.8</v>
      </c>
      <c r="F13" s="12"/>
      <c r="G13" s="12">
        <f t="shared" si="2"/>
        <v>273.88400000000001</v>
      </c>
      <c r="H13" s="12">
        <f t="shared" si="1"/>
        <v>1464.684</v>
      </c>
    </row>
    <row r="14" spans="1:8">
      <c r="A14" s="6" t="s">
        <v>17</v>
      </c>
      <c r="B14" s="7" t="s">
        <v>113</v>
      </c>
      <c r="C14" s="11">
        <v>355</v>
      </c>
      <c r="D14" s="13">
        <v>0.9</v>
      </c>
      <c r="E14" s="16">
        <f t="shared" si="0"/>
        <v>319.5</v>
      </c>
      <c r="F14" s="12">
        <f>E14*13%</f>
        <v>41.535000000000004</v>
      </c>
      <c r="G14" s="12"/>
      <c r="H14" s="12">
        <f t="shared" si="1"/>
        <v>361.03500000000003</v>
      </c>
    </row>
    <row r="15" spans="1:8">
      <c r="A15" s="6" t="s">
        <v>18</v>
      </c>
      <c r="B15" s="7" t="s">
        <v>113</v>
      </c>
      <c r="C15" s="11">
        <v>1760</v>
      </c>
      <c r="D15" s="13">
        <v>0.95</v>
      </c>
      <c r="E15" s="16">
        <f t="shared" si="0"/>
        <v>1672</v>
      </c>
      <c r="F15" s="12"/>
      <c r="G15" s="12">
        <f>E15*23%</f>
        <v>384.56</v>
      </c>
      <c r="H15" s="12">
        <f t="shared" si="1"/>
        <v>2056.56</v>
      </c>
    </row>
    <row r="16" spans="1:8">
      <c r="A16" s="6" t="s">
        <v>19</v>
      </c>
      <c r="B16" s="7" t="s">
        <v>113</v>
      </c>
      <c r="C16" s="11">
        <v>145</v>
      </c>
      <c r="D16" s="13">
        <v>1.25</v>
      </c>
      <c r="E16" s="16">
        <f t="shared" si="0"/>
        <v>181.25</v>
      </c>
      <c r="F16" s="12"/>
      <c r="G16" s="12">
        <f>E16*23%</f>
        <v>41.6875</v>
      </c>
      <c r="H16" s="12">
        <f t="shared" si="1"/>
        <v>222.9375</v>
      </c>
    </row>
    <row r="17" spans="1:8">
      <c r="A17" s="6" t="s">
        <v>20</v>
      </c>
      <c r="B17" s="7" t="s">
        <v>113</v>
      </c>
      <c r="C17" s="11">
        <v>1</v>
      </c>
      <c r="D17" s="13">
        <v>1</v>
      </c>
      <c r="E17" s="16">
        <f t="shared" si="0"/>
        <v>1</v>
      </c>
      <c r="F17" s="12"/>
      <c r="G17" s="12">
        <f>E17*23%</f>
        <v>0.23</v>
      </c>
      <c r="H17" s="12">
        <f t="shared" si="1"/>
        <v>1.23</v>
      </c>
    </row>
    <row r="18" spans="1:8">
      <c r="A18" s="6" t="s">
        <v>21</v>
      </c>
      <c r="B18" s="7" t="s">
        <v>113</v>
      </c>
      <c r="C18" s="11">
        <v>4</v>
      </c>
      <c r="D18" s="13">
        <v>1</v>
      </c>
      <c r="E18" s="16">
        <f t="shared" si="0"/>
        <v>4</v>
      </c>
      <c r="F18" s="12"/>
      <c r="G18" s="12"/>
      <c r="H18" s="12">
        <f t="shared" si="1"/>
        <v>4</v>
      </c>
    </row>
    <row r="19" spans="1:8">
      <c r="A19" s="10" t="s">
        <v>22</v>
      </c>
      <c r="B19" s="7" t="s">
        <v>113</v>
      </c>
      <c r="C19" s="11">
        <v>250</v>
      </c>
      <c r="D19" s="13">
        <v>2.8</v>
      </c>
      <c r="E19" s="16">
        <f t="shared" si="0"/>
        <v>700</v>
      </c>
      <c r="F19" s="12"/>
      <c r="G19" s="12">
        <f>E19*23%</f>
        <v>161</v>
      </c>
      <c r="H19" s="12">
        <f t="shared" si="1"/>
        <v>861</v>
      </c>
    </row>
    <row r="20" spans="1:8">
      <c r="A20" s="6" t="s">
        <v>23</v>
      </c>
      <c r="B20" s="7" t="s">
        <v>113</v>
      </c>
      <c r="C20" s="11">
        <v>45</v>
      </c>
      <c r="D20" s="13">
        <v>1.2</v>
      </c>
      <c r="E20" s="16">
        <f t="shared" si="0"/>
        <v>54</v>
      </c>
      <c r="F20" s="12"/>
      <c r="G20" s="12">
        <f>E20*23%</f>
        <v>12.42</v>
      </c>
      <c r="H20" s="12">
        <f t="shared" si="1"/>
        <v>66.42</v>
      </c>
    </row>
    <row r="21" spans="1:8">
      <c r="A21" s="6" t="s">
        <v>24</v>
      </c>
      <c r="B21" s="7" t="s">
        <v>113</v>
      </c>
      <c r="C21" s="11">
        <v>330</v>
      </c>
      <c r="D21" s="13">
        <v>2.2000000000000002</v>
      </c>
      <c r="E21" s="16">
        <f t="shared" si="0"/>
        <v>726.00000000000011</v>
      </c>
      <c r="F21" s="12"/>
      <c r="G21" s="12">
        <f>E21*23%</f>
        <v>166.98000000000005</v>
      </c>
      <c r="H21" s="12">
        <f t="shared" si="1"/>
        <v>892.98000000000013</v>
      </c>
    </row>
    <row r="22" spans="1:8">
      <c r="A22" s="6" t="s">
        <v>25</v>
      </c>
      <c r="B22" s="7" t="s">
        <v>113</v>
      </c>
      <c r="C22" s="11">
        <v>234</v>
      </c>
      <c r="D22" s="13">
        <v>13</v>
      </c>
      <c r="E22" s="16">
        <f t="shared" si="0"/>
        <v>3042</v>
      </c>
      <c r="F22" s="12">
        <f>E22*13%</f>
        <v>395.46000000000004</v>
      </c>
      <c r="G22" s="12"/>
      <c r="H22" s="12">
        <f t="shared" si="1"/>
        <v>3437.46</v>
      </c>
    </row>
    <row r="23" spans="1:8">
      <c r="A23" s="6" t="s">
        <v>26</v>
      </c>
      <c r="B23" s="7" t="s">
        <v>113</v>
      </c>
      <c r="C23" s="11">
        <v>427</v>
      </c>
      <c r="D23" s="13">
        <v>2.0499999999999998</v>
      </c>
      <c r="E23" s="16">
        <f t="shared" si="0"/>
        <v>875.34999999999991</v>
      </c>
      <c r="F23" s="12">
        <f>E23*13%</f>
        <v>113.79549999999999</v>
      </c>
      <c r="G23" s="12"/>
      <c r="H23" s="12">
        <f t="shared" si="1"/>
        <v>989.14549999999986</v>
      </c>
    </row>
    <row r="24" spans="1:8">
      <c r="A24" s="6" t="s">
        <v>27</v>
      </c>
      <c r="B24" s="7" t="s">
        <v>113</v>
      </c>
      <c r="C24" s="11">
        <v>1900</v>
      </c>
      <c r="D24" s="13">
        <v>1.4</v>
      </c>
      <c r="E24" s="16">
        <f t="shared" si="0"/>
        <v>2660</v>
      </c>
      <c r="F24" s="12"/>
      <c r="G24" s="12">
        <f t="shared" ref="G24:G31" si="3">E24*23%</f>
        <v>611.80000000000007</v>
      </c>
      <c r="H24" s="12">
        <f t="shared" si="1"/>
        <v>3271.8</v>
      </c>
    </row>
    <row r="25" spans="1:8">
      <c r="A25" s="6" t="s">
        <v>28</v>
      </c>
      <c r="B25" s="7" t="s">
        <v>113</v>
      </c>
      <c r="C25" s="11">
        <v>490</v>
      </c>
      <c r="D25" s="13">
        <v>4</v>
      </c>
      <c r="E25" s="16">
        <f t="shared" si="0"/>
        <v>1960</v>
      </c>
      <c r="F25" s="12"/>
      <c r="G25" s="12">
        <f t="shared" si="3"/>
        <v>450.8</v>
      </c>
      <c r="H25" s="12">
        <f t="shared" si="1"/>
        <v>2410.8000000000002</v>
      </c>
    </row>
    <row r="26" spans="1:8">
      <c r="A26" s="6" t="s">
        <v>29</v>
      </c>
      <c r="B26" s="7" t="s">
        <v>113</v>
      </c>
      <c r="C26" s="11">
        <v>490</v>
      </c>
      <c r="D26" s="13">
        <v>4.5</v>
      </c>
      <c r="E26" s="16">
        <f t="shared" si="0"/>
        <v>2205</v>
      </c>
      <c r="F26" s="12"/>
      <c r="G26" s="12">
        <f t="shared" si="3"/>
        <v>507.15000000000003</v>
      </c>
      <c r="H26" s="12">
        <f t="shared" si="1"/>
        <v>2712.15</v>
      </c>
    </row>
    <row r="27" spans="1:8">
      <c r="A27" s="6" t="s">
        <v>30</v>
      </c>
      <c r="B27" s="7" t="s">
        <v>113</v>
      </c>
      <c r="C27" s="11">
        <v>340</v>
      </c>
      <c r="D27" s="13">
        <v>0.9</v>
      </c>
      <c r="E27" s="16">
        <f t="shared" si="0"/>
        <v>306</v>
      </c>
      <c r="F27" s="12"/>
      <c r="G27" s="12">
        <f t="shared" si="3"/>
        <v>70.38000000000001</v>
      </c>
      <c r="H27" s="12">
        <f t="shared" si="1"/>
        <v>376.38</v>
      </c>
    </row>
    <row r="28" spans="1:8">
      <c r="A28" s="6" t="s">
        <v>31</v>
      </c>
      <c r="B28" s="7" t="s">
        <v>113</v>
      </c>
      <c r="C28" s="11">
        <v>114</v>
      </c>
      <c r="D28" s="13">
        <v>1.6</v>
      </c>
      <c r="E28" s="16">
        <f t="shared" si="0"/>
        <v>182.4</v>
      </c>
      <c r="F28" s="12"/>
      <c r="G28" s="12">
        <f t="shared" si="3"/>
        <v>41.952000000000005</v>
      </c>
      <c r="H28" s="12">
        <f t="shared" si="1"/>
        <v>224.352</v>
      </c>
    </row>
    <row r="29" spans="1:8" s="32" customFormat="1">
      <c r="A29" s="29" t="s">
        <v>32</v>
      </c>
      <c r="B29" s="30" t="s">
        <v>113</v>
      </c>
      <c r="C29" s="17">
        <v>244</v>
      </c>
      <c r="D29" s="31">
        <v>7</v>
      </c>
      <c r="E29" s="16">
        <f t="shared" si="0"/>
        <v>1708</v>
      </c>
      <c r="F29" s="16"/>
      <c r="G29" s="16">
        <f t="shared" si="3"/>
        <v>392.84000000000003</v>
      </c>
      <c r="H29" s="16">
        <f t="shared" si="1"/>
        <v>2100.84</v>
      </c>
    </row>
    <row r="30" spans="1:8">
      <c r="A30" s="6" t="s">
        <v>33</v>
      </c>
      <c r="B30" s="7" t="s">
        <v>113</v>
      </c>
      <c r="C30" s="11">
        <v>115</v>
      </c>
      <c r="D30" s="13">
        <v>1.2</v>
      </c>
      <c r="E30" s="16">
        <f t="shared" si="0"/>
        <v>138</v>
      </c>
      <c r="F30" s="12"/>
      <c r="G30" s="12">
        <f t="shared" si="3"/>
        <v>31.740000000000002</v>
      </c>
      <c r="H30" s="12">
        <f t="shared" si="1"/>
        <v>169.74</v>
      </c>
    </row>
    <row r="31" spans="1:8">
      <c r="A31" s="6" t="s">
        <v>116</v>
      </c>
      <c r="B31" s="7" t="s">
        <v>113</v>
      </c>
      <c r="C31" s="11">
        <v>85</v>
      </c>
      <c r="D31" s="13">
        <v>3.4</v>
      </c>
      <c r="E31" s="16">
        <f t="shared" si="0"/>
        <v>289</v>
      </c>
      <c r="F31" s="12"/>
      <c r="G31" s="12">
        <f t="shared" si="3"/>
        <v>66.47</v>
      </c>
      <c r="H31" s="12">
        <f t="shared" si="1"/>
        <v>355.47</v>
      </c>
    </row>
    <row r="32" spans="1:8">
      <c r="A32" s="6" t="s">
        <v>34</v>
      </c>
      <c r="B32" s="7" t="s">
        <v>113</v>
      </c>
      <c r="C32" s="11">
        <v>315</v>
      </c>
      <c r="D32" s="13">
        <v>2</v>
      </c>
      <c r="E32" s="16">
        <f t="shared" si="0"/>
        <v>630</v>
      </c>
      <c r="F32" s="12">
        <f>E32*13%</f>
        <v>81.900000000000006</v>
      </c>
      <c r="G32" s="12"/>
      <c r="H32" s="12">
        <f t="shared" si="1"/>
        <v>711.9</v>
      </c>
    </row>
    <row r="33" spans="1:8">
      <c r="A33" s="6" t="s">
        <v>35</v>
      </c>
      <c r="B33" s="7" t="s">
        <v>113</v>
      </c>
      <c r="C33" s="11">
        <v>495</v>
      </c>
      <c r="D33" s="13">
        <v>2</v>
      </c>
      <c r="E33" s="16">
        <f t="shared" si="0"/>
        <v>990</v>
      </c>
      <c r="F33" s="12">
        <f>E33*13%</f>
        <v>128.70000000000002</v>
      </c>
      <c r="G33" s="12"/>
      <c r="H33" s="12">
        <f t="shared" si="1"/>
        <v>1118.7</v>
      </c>
    </row>
    <row r="34" spans="1:8">
      <c r="A34" s="6" t="s">
        <v>36</v>
      </c>
      <c r="B34" s="7" t="s">
        <v>113</v>
      </c>
      <c r="C34" s="11">
        <v>195</v>
      </c>
      <c r="D34" s="13">
        <v>1.1000000000000001</v>
      </c>
      <c r="E34" s="16">
        <f t="shared" si="0"/>
        <v>214.50000000000003</v>
      </c>
      <c r="F34" s="12"/>
      <c r="G34" s="12">
        <f>E34*23%</f>
        <v>49.335000000000008</v>
      </c>
      <c r="H34" s="12">
        <f t="shared" si="1"/>
        <v>263.83500000000004</v>
      </c>
    </row>
    <row r="35" spans="1:8">
      <c r="A35" s="6" t="s">
        <v>118</v>
      </c>
      <c r="B35" s="7" t="s">
        <v>113</v>
      </c>
      <c r="C35" s="11">
        <v>1880</v>
      </c>
      <c r="D35" s="13">
        <v>0.8</v>
      </c>
      <c r="E35" s="16">
        <f t="shared" si="0"/>
        <v>1504</v>
      </c>
      <c r="F35" s="12"/>
      <c r="G35" s="12">
        <f>E35*23%</f>
        <v>345.92</v>
      </c>
      <c r="H35" s="12">
        <f t="shared" si="1"/>
        <v>1849.92</v>
      </c>
    </row>
    <row r="36" spans="1:8">
      <c r="A36" s="6" t="s">
        <v>37</v>
      </c>
      <c r="B36" s="7" t="s">
        <v>113</v>
      </c>
      <c r="C36" s="11">
        <v>230</v>
      </c>
      <c r="D36" s="13">
        <v>2.5</v>
      </c>
      <c r="E36" s="16">
        <f t="shared" si="0"/>
        <v>575</v>
      </c>
      <c r="F36" s="12"/>
      <c r="G36" s="12">
        <f>E36*23%</f>
        <v>132.25</v>
      </c>
      <c r="H36" s="12">
        <f t="shared" si="1"/>
        <v>707.25</v>
      </c>
    </row>
    <row r="37" spans="1:8">
      <c r="A37" s="6" t="s">
        <v>38</v>
      </c>
      <c r="B37" s="7" t="s">
        <v>114</v>
      </c>
      <c r="C37" s="11">
        <v>465</v>
      </c>
      <c r="D37" s="13">
        <v>10</v>
      </c>
      <c r="E37" s="16">
        <f t="shared" si="0"/>
        <v>4650</v>
      </c>
      <c r="F37" s="12">
        <f>E37*13%</f>
        <v>604.5</v>
      </c>
      <c r="G37" s="12"/>
      <c r="H37" s="12">
        <f t="shared" si="1"/>
        <v>5254.5</v>
      </c>
    </row>
    <row r="38" spans="1:8">
      <c r="A38" s="6" t="s">
        <v>39</v>
      </c>
      <c r="B38" s="7" t="s">
        <v>114</v>
      </c>
      <c r="C38" s="11">
        <v>17</v>
      </c>
      <c r="D38" s="13">
        <v>7</v>
      </c>
      <c r="E38" s="16">
        <f t="shared" si="0"/>
        <v>119</v>
      </c>
      <c r="F38" s="12">
        <f>E38*13%</f>
        <v>15.47</v>
      </c>
      <c r="G38" s="12"/>
      <c r="H38" s="12">
        <f t="shared" si="1"/>
        <v>134.47</v>
      </c>
    </row>
    <row r="39" spans="1:8">
      <c r="A39" s="6" t="s">
        <v>40</v>
      </c>
      <c r="B39" s="7" t="s">
        <v>114</v>
      </c>
      <c r="C39" s="11">
        <v>1135</v>
      </c>
      <c r="D39" s="13">
        <v>7.8</v>
      </c>
      <c r="E39" s="16">
        <f t="shared" si="0"/>
        <v>8853</v>
      </c>
      <c r="F39" s="12">
        <f>E39*13%</f>
        <v>1150.8900000000001</v>
      </c>
      <c r="G39" s="12"/>
      <c r="H39" s="12">
        <f t="shared" si="1"/>
        <v>10003.89</v>
      </c>
    </row>
    <row r="40" spans="1:8">
      <c r="A40" s="6" t="s">
        <v>41</v>
      </c>
      <c r="B40" s="7" t="s">
        <v>113</v>
      </c>
      <c r="C40" s="11">
        <v>760</v>
      </c>
      <c r="D40" s="13">
        <v>1.3</v>
      </c>
      <c r="E40" s="16">
        <f t="shared" si="0"/>
        <v>988</v>
      </c>
      <c r="F40" s="12">
        <f>E40*13%</f>
        <v>128.44</v>
      </c>
      <c r="G40" s="12"/>
      <c r="H40" s="12">
        <f t="shared" si="1"/>
        <v>1116.44</v>
      </c>
    </row>
    <row r="41" spans="1:8">
      <c r="A41" s="6" t="s">
        <v>42</v>
      </c>
      <c r="B41" s="7" t="s">
        <v>113</v>
      </c>
      <c r="C41" s="11">
        <v>720</v>
      </c>
      <c r="D41" s="13">
        <v>1.6</v>
      </c>
      <c r="E41" s="16">
        <f t="shared" si="0"/>
        <v>1152</v>
      </c>
      <c r="F41" s="12">
        <f>E41*13%</f>
        <v>149.76</v>
      </c>
      <c r="G41" s="12"/>
      <c r="H41" s="12">
        <f t="shared" si="1"/>
        <v>1301.76</v>
      </c>
    </row>
    <row r="42" spans="1:8">
      <c r="A42" s="6" t="s">
        <v>43</v>
      </c>
      <c r="B42" s="7" t="s">
        <v>113</v>
      </c>
      <c r="C42" s="11">
        <v>2430</v>
      </c>
      <c r="D42" s="13">
        <v>1.8</v>
      </c>
      <c r="E42" s="16">
        <f t="shared" si="0"/>
        <v>4374</v>
      </c>
      <c r="F42" s="12"/>
      <c r="G42" s="12">
        <f>E42*23%</f>
        <v>1006.0200000000001</v>
      </c>
      <c r="H42" s="12">
        <f t="shared" si="1"/>
        <v>5380.02</v>
      </c>
    </row>
    <row r="43" spans="1:8">
      <c r="A43" s="6" t="s">
        <v>44</v>
      </c>
      <c r="B43" s="7" t="s">
        <v>113</v>
      </c>
      <c r="C43" s="11">
        <v>524</v>
      </c>
      <c r="D43" s="13">
        <v>1.4</v>
      </c>
      <c r="E43" s="16">
        <f t="shared" si="0"/>
        <v>733.59999999999991</v>
      </c>
      <c r="F43" s="12"/>
      <c r="G43" s="12">
        <f>E43*23%</f>
        <v>168.72799999999998</v>
      </c>
      <c r="H43" s="12">
        <f t="shared" si="1"/>
        <v>902.32799999999986</v>
      </c>
    </row>
    <row r="44" spans="1:8">
      <c r="A44" s="6" t="s">
        <v>45</v>
      </c>
      <c r="B44" s="7" t="s">
        <v>113</v>
      </c>
      <c r="C44" s="11">
        <v>585</v>
      </c>
      <c r="D44" s="13">
        <v>1.4</v>
      </c>
      <c r="E44" s="16">
        <f t="shared" si="0"/>
        <v>819</v>
      </c>
      <c r="F44" s="12">
        <f>E44*13%</f>
        <v>106.47</v>
      </c>
      <c r="G44" s="12"/>
      <c r="H44" s="12">
        <f t="shared" si="1"/>
        <v>925.47</v>
      </c>
    </row>
    <row r="45" spans="1:8">
      <c r="A45" s="6" t="s">
        <v>46</v>
      </c>
      <c r="B45" s="7" t="s">
        <v>113</v>
      </c>
      <c r="C45" s="11">
        <v>215</v>
      </c>
      <c r="D45" s="13">
        <v>3.4</v>
      </c>
      <c r="E45" s="16">
        <f t="shared" si="0"/>
        <v>731</v>
      </c>
      <c r="F45" s="12"/>
      <c r="G45" s="12">
        <f>E45*23%</f>
        <v>168.13</v>
      </c>
      <c r="H45" s="12">
        <f t="shared" si="1"/>
        <v>899.13</v>
      </c>
    </row>
    <row r="46" spans="1:8">
      <c r="A46" s="6" t="s">
        <v>47</v>
      </c>
      <c r="B46" s="7" t="s">
        <v>113</v>
      </c>
      <c r="C46" s="11">
        <v>470</v>
      </c>
      <c r="D46" s="13">
        <v>3</v>
      </c>
      <c r="E46" s="16">
        <f t="shared" si="0"/>
        <v>1410</v>
      </c>
      <c r="F46" s="12">
        <f>E46*13%</f>
        <v>183.3</v>
      </c>
      <c r="G46" s="12"/>
      <c r="H46" s="12">
        <f t="shared" si="1"/>
        <v>1593.3</v>
      </c>
    </row>
    <row r="47" spans="1:8">
      <c r="A47" s="6" t="s">
        <v>48</v>
      </c>
      <c r="B47" s="7" t="s">
        <v>113</v>
      </c>
      <c r="C47" s="11">
        <v>495</v>
      </c>
      <c r="D47" s="13">
        <v>1.3</v>
      </c>
      <c r="E47" s="16">
        <f t="shared" si="0"/>
        <v>643.5</v>
      </c>
      <c r="F47" s="12">
        <f>E47*13%</f>
        <v>83.655000000000001</v>
      </c>
      <c r="G47" s="12"/>
      <c r="H47" s="12">
        <f t="shared" si="1"/>
        <v>727.15499999999997</v>
      </c>
    </row>
    <row r="48" spans="1:8">
      <c r="A48" s="6" t="s">
        <v>119</v>
      </c>
      <c r="B48" s="7" t="s">
        <v>113</v>
      </c>
      <c r="C48" s="11">
        <v>845</v>
      </c>
      <c r="D48" s="13">
        <v>1.9</v>
      </c>
      <c r="E48" s="16">
        <f t="shared" si="0"/>
        <v>1605.5</v>
      </c>
      <c r="F48" s="12"/>
      <c r="G48" s="12">
        <f>E48*23%</f>
        <v>369.26500000000004</v>
      </c>
      <c r="H48" s="12">
        <f t="shared" si="1"/>
        <v>1974.7650000000001</v>
      </c>
    </row>
    <row r="49" spans="1:8">
      <c r="A49" s="6" t="s">
        <v>49</v>
      </c>
      <c r="B49" s="7" t="s">
        <v>113</v>
      </c>
      <c r="C49" s="11">
        <v>23</v>
      </c>
      <c r="D49" s="13">
        <v>2</v>
      </c>
      <c r="E49" s="16">
        <f t="shared" si="0"/>
        <v>46</v>
      </c>
      <c r="F49" s="12"/>
      <c r="G49" s="12">
        <f>E49*23%</f>
        <v>10.58</v>
      </c>
      <c r="H49" s="12">
        <f t="shared" si="1"/>
        <v>56.58</v>
      </c>
    </row>
    <row r="50" spans="1:8">
      <c r="A50" s="6" t="s">
        <v>50</v>
      </c>
      <c r="B50" s="7" t="s">
        <v>113</v>
      </c>
      <c r="C50" s="11">
        <v>20</v>
      </c>
      <c r="D50" s="13">
        <v>2</v>
      </c>
      <c r="E50" s="16">
        <f t="shared" si="0"/>
        <v>40</v>
      </c>
      <c r="F50" s="12"/>
      <c r="G50" s="12">
        <f>E50*23%</f>
        <v>9.2000000000000011</v>
      </c>
      <c r="H50" s="12">
        <f t="shared" si="1"/>
        <v>49.2</v>
      </c>
    </row>
    <row r="51" spans="1:8">
      <c r="A51" s="6" t="s">
        <v>51</v>
      </c>
      <c r="B51" s="7" t="s">
        <v>113</v>
      </c>
      <c r="C51" s="11">
        <v>15</v>
      </c>
      <c r="D51" s="13">
        <v>5</v>
      </c>
      <c r="E51" s="16">
        <f t="shared" si="0"/>
        <v>75</v>
      </c>
      <c r="F51" s="12">
        <f>E51*13%</f>
        <v>9.75</v>
      </c>
      <c r="G51" s="12"/>
      <c r="H51" s="12">
        <f t="shared" si="1"/>
        <v>84.75</v>
      </c>
    </row>
    <row r="52" spans="1:8">
      <c r="A52" s="6" t="s">
        <v>52</v>
      </c>
      <c r="B52" s="7" t="s">
        <v>113</v>
      </c>
      <c r="C52" s="11">
        <v>20</v>
      </c>
      <c r="D52" s="13">
        <v>5.5</v>
      </c>
      <c r="E52" s="16">
        <f t="shared" si="0"/>
        <v>110</v>
      </c>
      <c r="F52" s="12">
        <f>E52*13%</f>
        <v>14.3</v>
      </c>
      <c r="G52" s="12"/>
      <c r="H52" s="12">
        <f t="shared" si="1"/>
        <v>124.3</v>
      </c>
    </row>
    <row r="53" spans="1:8">
      <c r="A53" s="6" t="s">
        <v>53</v>
      </c>
      <c r="B53" s="7" t="s">
        <v>114</v>
      </c>
      <c r="C53" s="11">
        <v>1</v>
      </c>
      <c r="D53" s="13">
        <v>12</v>
      </c>
      <c r="E53" s="16">
        <f t="shared" si="0"/>
        <v>12</v>
      </c>
      <c r="F53" s="12"/>
      <c r="G53" s="12">
        <f>E53*23%</f>
        <v>2.7600000000000002</v>
      </c>
      <c r="H53" s="12">
        <f t="shared" si="1"/>
        <v>14.76</v>
      </c>
    </row>
    <row r="54" spans="1:8">
      <c r="A54" s="6" t="s">
        <v>54</v>
      </c>
      <c r="B54" s="7" t="s">
        <v>114</v>
      </c>
      <c r="C54" s="11">
        <v>2</v>
      </c>
      <c r="D54" s="13">
        <v>15</v>
      </c>
      <c r="E54" s="16">
        <f t="shared" si="0"/>
        <v>30</v>
      </c>
      <c r="F54" s="12"/>
      <c r="G54" s="12">
        <f>E54*23%</f>
        <v>6.9</v>
      </c>
      <c r="H54" s="12">
        <f t="shared" si="1"/>
        <v>36.9</v>
      </c>
    </row>
    <row r="55" spans="1:8">
      <c r="A55" s="6" t="s">
        <v>55</v>
      </c>
      <c r="B55" s="7" t="s">
        <v>113</v>
      </c>
      <c r="C55" s="11">
        <v>5</v>
      </c>
      <c r="D55" s="13">
        <v>1</v>
      </c>
      <c r="E55" s="16">
        <f t="shared" si="0"/>
        <v>5</v>
      </c>
      <c r="F55" s="12"/>
      <c r="G55" s="12">
        <f>E55*23%</f>
        <v>1.1500000000000001</v>
      </c>
      <c r="H55" s="12">
        <f t="shared" si="1"/>
        <v>6.15</v>
      </c>
    </row>
    <row r="56" spans="1:8">
      <c r="A56" s="6" t="s">
        <v>56</v>
      </c>
      <c r="B56" s="7" t="s">
        <v>113</v>
      </c>
      <c r="C56" s="11">
        <v>20</v>
      </c>
      <c r="D56" s="13">
        <v>5.5</v>
      </c>
      <c r="E56" s="16">
        <f t="shared" si="0"/>
        <v>110</v>
      </c>
      <c r="F56" s="12">
        <f>E56*13%</f>
        <v>14.3</v>
      </c>
      <c r="G56" s="12"/>
      <c r="H56" s="12">
        <f t="shared" si="1"/>
        <v>124.3</v>
      </c>
    </row>
    <row r="57" spans="1:8">
      <c r="A57" s="6" t="s">
        <v>57</v>
      </c>
      <c r="B57" s="7" t="s">
        <v>113</v>
      </c>
      <c r="C57" s="11">
        <v>210</v>
      </c>
      <c r="D57" s="13">
        <v>3</v>
      </c>
      <c r="E57" s="16">
        <f t="shared" si="0"/>
        <v>630</v>
      </c>
      <c r="F57" s="12">
        <f>E57*13%</f>
        <v>81.900000000000006</v>
      </c>
      <c r="G57" s="12"/>
      <c r="H57" s="12">
        <f t="shared" si="1"/>
        <v>711.9</v>
      </c>
    </row>
    <row r="58" spans="1:8">
      <c r="A58" s="6" t="s">
        <v>58</v>
      </c>
      <c r="B58" s="7" t="s">
        <v>113</v>
      </c>
      <c r="C58" s="11">
        <v>5900</v>
      </c>
      <c r="D58" s="13">
        <v>1</v>
      </c>
      <c r="E58" s="16">
        <f t="shared" si="0"/>
        <v>5900</v>
      </c>
      <c r="F58" s="12">
        <f>E58*13%</f>
        <v>767</v>
      </c>
      <c r="G58" s="12"/>
      <c r="H58" s="12">
        <f t="shared" si="1"/>
        <v>6667</v>
      </c>
    </row>
    <row r="59" spans="1:8">
      <c r="A59" s="6" t="s">
        <v>59</v>
      </c>
      <c r="B59" s="7" t="s">
        <v>113</v>
      </c>
      <c r="C59" s="11">
        <v>40</v>
      </c>
      <c r="D59" s="13">
        <v>1.2</v>
      </c>
      <c r="E59" s="16">
        <f t="shared" si="0"/>
        <v>48</v>
      </c>
      <c r="F59" s="12"/>
      <c r="G59" s="12">
        <f>E59*23%</f>
        <v>11.040000000000001</v>
      </c>
      <c r="H59" s="12">
        <f t="shared" si="1"/>
        <v>59.04</v>
      </c>
    </row>
    <row r="60" spans="1:8">
      <c r="A60" s="6" t="s">
        <v>60</v>
      </c>
      <c r="B60" s="7" t="s">
        <v>113</v>
      </c>
      <c r="C60" s="11">
        <v>8</v>
      </c>
      <c r="D60" s="13">
        <v>4</v>
      </c>
      <c r="E60" s="16">
        <f t="shared" si="0"/>
        <v>32</v>
      </c>
      <c r="F60" s="12"/>
      <c r="G60" s="12">
        <f>E60*23%</f>
        <v>7.36</v>
      </c>
      <c r="H60" s="12">
        <f t="shared" si="1"/>
        <v>39.36</v>
      </c>
    </row>
    <row r="61" spans="1:8">
      <c r="A61" s="20"/>
      <c r="B61" s="7"/>
      <c r="C61" s="27"/>
      <c r="D61" s="9"/>
      <c r="E61" s="24">
        <v>60225.32</v>
      </c>
      <c r="F61" s="22">
        <f>SUM(F3:F60)</f>
        <v>4396.5155000000013</v>
      </c>
      <c r="G61" s="22">
        <f>SUM(G3:G60)</f>
        <v>6068.5960000000005</v>
      </c>
      <c r="H61" s="24">
        <f>SUM(H3:H60)</f>
        <v>70673.661500000017</v>
      </c>
    </row>
    <row r="62" spans="1:8">
      <c r="A62" s="37"/>
      <c r="B62" s="38"/>
      <c r="C62" s="39"/>
      <c r="D62" s="40"/>
      <c r="E62" s="42"/>
      <c r="F62" s="41"/>
      <c r="G62" s="41"/>
      <c r="H62" s="42"/>
    </row>
    <row r="63" spans="1:8">
      <c r="A63" s="37"/>
      <c r="B63" s="38"/>
      <c r="C63" s="39"/>
      <c r="D63" s="40"/>
      <c r="E63" s="42"/>
      <c r="F63" s="41"/>
      <c r="G63" s="41"/>
      <c r="H63" s="42"/>
    </row>
    <row r="64" spans="1:8">
      <c r="A64" s="37"/>
      <c r="B64" s="38"/>
      <c r="C64" s="39"/>
      <c r="D64" s="40"/>
      <c r="E64" s="42"/>
      <c r="F64" s="41"/>
      <c r="G64" s="41"/>
      <c r="H64" s="42"/>
    </row>
    <row r="65" spans="1:8">
      <c r="A65" s="47" t="s">
        <v>134</v>
      </c>
      <c r="B65" s="48"/>
      <c r="C65" s="48"/>
      <c r="D65" s="48"/>
      <c r="E65" s="48"/>
      <c r="F65" s="48"/>
      <c r="G65" s="48"/>
      <c r="H65" s="48"/>
    </row>
    <row r="66" spans="1:8">
      <c r="A66" s="19" t="s">
        <v>6</v>
      </c>
      <c r="B66" s="33" t="s">
        <v>0</v>
      </c>
      <c r="C66" s="23" t="s">
        <v>1</v>
      </c>
      <c r="D66" s="20" t="s">
        <v>115</v>
      </c>
      <c r="E66" s="45" t="s">
        <v>2</v>
      </c>
      <c r="F66" s="23" t="s">
        <v>3</v>
      </c>
      <c r="G66" s="23" t="s">
        <v>4</v>
      </c>
      <c r="H66" s="23" t="s">
        <v>5</v>
      </c>
    </row>
    <row r="67" spans="1:8">
      <c r="A67" s="29" t="s">
        <v>66</v>
      </c>
      <c r="B67" s="46" t="s">
        <v>120</v>
      </c>
      <c r="C67" s="17">
        <v>1484</v>
      </c>
      <c r="D67" s="31">
        <v>0.48</v>
      </c>
      <c r="E67" s="16">
        <f t="shared" ref="E67:E104" si="4" xml:space="preserve"> C67*D67</f>
        <v>712.31999999999994</v>
      </c>
      <c r="F67" s="16">
        <f t="shared" ref="F67:F104" si="5">E67*13%</f>
        <v>92.601599999999991</v>
      </c>
      <c r="G67" s="16"/>
      <c r="H67" s="16">
        <f t="shared" ref="H67:H104" si="6">SUM(E67,F67,G67)</f>
        <v>804.9215999999999</v>
      </c>
    </row>
    <row r="68" spans="1:8">
      <c r="A68" s="6" t="s">
        <v>67</v>
      </c>
      <c r="B68" s="15" t="s">
        <v>121</v>
      </c>
      <c r="C68" s="11">
        <v>1515</v>
      </c>
      <c r="D68" s="13">
        <v>2.2999999999999998</v>
      </c>
      <c r="E68" s="16">
        <f t="shared" si="4"/>
        <v>3484.4999999999995</v>
      </c>
      <c r="F68" s="12">
        <f t="shared" si="5"/>
        <v>452.98499999999996</v>
      </c>
      <c r="G68" s="12"/>
      <c r="H68" s="12">
        <f t="shared" si="6"/>
        <v>3937.4849999999997</v>
      </c>
    </row>
    <row r="69" spans="1:8">
      <c r="A69" s="6" t="s">
        <v>68</v>
      </c>
      <c r="B69" s="15" t="s">
        <v>121</v>
      </c>
      <c r="C69" s="11">
        <v>368</v>
      </c>
      <c r="D69" s="13">
        <v>1.9</v>
      </c>
      <c r="E69" s="16">
        <f t="shared" si="4"/>
        <v>699.19999999999993</v>
      </c>
      <c r="F69" s="12">
        <f t="shared" si="5"/>
        <v>90.896000000000001</v>
      </c>
      <c r="G69" s="12"/>
      <c r="H69" s="12">
        <f t="shared" si="6"/>
        <v>790.09599999999989</v>
      </c>
    </row>
    <row r="70" spans="1:8">
      <c r="A70" s="6" t="s">
        <v>69</v>
      </c>
      <c r="B70" s="15" t="s">
        <v>121</v>
      </c>
      <c r="C70" s="11">
        <v>1055</v>
      </c>
      <c r="D70" s="13">
        <v>1.02</v>
      </c>
      <c r="E70" s="16">
        <f t="shared" si="4"/>
        <v>1076.0999999999999</v>
      </c>
      <c r="F70" s="12">
        <f t="shared" si="5"/>
        <v>139.893</v>
      </c>
      <c r="G70" s="12"/>
      <c r="H70" s="12">
        <f t="shared" si="6"/>
        <v>1215.9929999999999</v>
      </c>
    </row>
    <row r="71" spans="1:8">
      <c r="A71" s="6" t="s">
        <v>70</v>
      </c>
      <c r="B71" s="15" t="s">
        <v>121</v>
      </c>
      <c r="C71" s="11">
        <v>505</v>
      </c>
      <c r="D71" s="13">
        <v>1</v>
      </c>
      <c r="E71" s="16">
        <f t="shared" si="4"/>
        <v>505</v>
      </c>
      <c r="F71" s="12">
        <f t="shared" si="5"/>
        <v>65.650000000000006</v>
      </c>
      <c r="G71" s="12"/>
      <c r="H71" s="12">
        <f t="shared" si="6"/>
        <v>570.65</v>
      </c>
    </row>
    <row r="72" spans="1:8">
      <c r="A72" s="6" t="s">
        <v>71</v>
      </c>
      <c r="B72" s="15" t="s">
        <v>121</v>
      </c>
      <c r="C72" s="11"/>
      <c r="D72" s="13"/>
      <c r="E72" s="16">
        <f t="shared" si="4"/>
        <v>0</v>
      </c>
      <c r="F72" s="12">
        <f t="shared" si="5"/>
        <v>0</v>
      </c>
      <c r="G72" s="12"/>
      <c r="H72" s="12">
        <f t="shared" si="6"/>
        <v>0</v>
      </c>
    </row>
    <row r="73" spans="1:8">
      <c r="A73" s="6" t="s">
        <v>72</v>
      </c>
      <c r="B73" s="15" t="s">
        <v>121</v>
      </c>
      <c r="C73" s="11">
        <v>165</v>
      </c>
      <c r="D73" s="13">
        <v>2.08</v>
      </c>
      <c r="E73" s="16">
        <f t="shared" si="4"/>
        <v>343.2</v>
      </c>
      <c r="F73" s="12">
        <f t="shared" si="5"/>
        <v>44.616</v>
      </c>
      <c r="G73" s="12"/>
      <c r="H73" s="12">
        <f t="shared" si="6"/>
        <v>387.81599999999997</v>
      </c>
    </row>
    <row r="74" spans="1:8">
      <c r="A74" s="6" t="s">
        <v>73</v>
      </c>
      <c r="B74" s="15" t="s">
        <v>121</v>
      </c>
      <c r="C74" s="11">
        <v>2420</v>
      </c>
      <c r="D74" s="13">
        <v>0.7</v>
      </c>
      <c r="E74" s="16">
        <f t="shared" si="4"/>
        <v>1694</v>
      </c>
      <c r="F74" s="12">
        <f t="shared" si="5"/>
        <v>220.22</v>
      </c>
      <c r="G74" s="12"/>
      <c r="H74" s="12">
        <f t="shared" si="6"/>
        <v>1914.22</v>
      </c>
    </row>
    <row r="75" spans="1:8">
      <c r="A75" s="6" t="s">
        <v>74</v>
      </c>
      <c r="B75" s="15" t="s">
        <v>121</v>
      </c>
      <c r="C75" s="11">
        <v>10</v>
      </c>
      <c r="D75" s="13">
        <v>0.75</v>
      </c>
      <c r="E75" s="16">
        <f t="shared" si="4"/>
        <v>7.5</v>
      </c>
      <c r="F75" s="12">
        <f t="shared" si="5"/>
        <v>0.97500000000000009</v>
      </c>
      <c r="G75" s="12"/>
      <c r="H75" s="12">
        <f t="shared" si="6"/>
        <v>8.4749999999999996</v>
      </c>
    </row>
    <row r="76" spans="1:8">
      <c r="A76" s="6" t="s">
        <v>75</v>
      </c>
      <c r="B76" s="15" t="s">
        <v>121</v>
      </c>
      <c r="C76" s="11">
        <v>540</v>
      </c>
      <c r="D76" s="13">
        <v>0.89</v>
      </c>
      <c r="E76" s="16">
        <f t="shared" si="4"/>
        <v>480.6</v>
      </c>
      <c r="F76" s="12">
        <f t="shared" si="5"/>
        <v>62.478000000000009</v>
      </c>
      <c r="G76" s="12"/>
      <c r="H76" s="12">
        <f t="shared" si="6"/>
        <v>543.07799999999997</v>
      </c>
    </row>
    <row r="77" spans="1:8">
      <c r="A77" s="6" t="s">
        <v>76</v>
      </c>
      <c r="B77" s="15" t="s">
        <v>121</v>
      </c>
      <c r="C77" s="11">
        <v>560</v>
      </c>
      <c r="D77" s="13">
        <v>1.28</v>
      </c>
      <c r="E77" s="16">
        <f t="shared" si="4"/>
        <v>716.80000000000007</v>
      </c>
      <c r="F77" s="12">
        <f t="shared" si="5"/>
        <v>93.184000000000012</v>
      </c>
      <c r="G77" s="12"/>
      <c r="H77" s="12">
        <f t="shared" si="6"/>
        <v>809.98400000000004</v>
      </c>
    </row>
    <row r="78" spans="1:8">
      <c r="A78" s="6" t="s">
        <v>77</v>
      </c>
      <c r="B78" s="15" t="s">
        <v>120</v>
      </c>
      <c r="C78" s="11">
        <v>225</v>
      </c>
      <c r="D78" s="13">
        <v>1.1000000000000001</v>
      </c>
      <c r="E78" s="16">
        <f t="shared" si="4"/>
        <v>247.50000000000003</v>
      </c>
      <c r="F78" s="12">
        <f t="shared" si="5"/>
        <v>32.175000000000004</v>
      </c>
      <c r="G78" s="12"/>
      <c r="H78" s="12">
        <f t="shared" si="6"/>
        <v>279.67500000000001</v>
      </c>
    </row>
    <row r="79" spans="1:8">
      <c r="A79" s="6" t="s">
        <v>78</v>
      </c>
      <c r="B79" s="15" t="s">
        <v>121</v>
      </c>
      <c r="C79" s="11">
        <v>730</v>
      </c>
      <c r="D79" s="13">
        <v>1.63</v>
      </c>
      <c r="E79" s="16">
        <f t="shared" si="4"/>
        <v>1189.8999999999999</v>
      </c>
      <c r="F79" s="12">
        <f t="shared" si="5"/>
        <v>154.68699999999998</v>
      </c>
      <c r="G79" s="12"/>
      <c r="H79" s="12">
        <f t="shared" si="6"/>
        <v>1344.5869999999998</v>
      </c>
    </row>
    <row r="80" spans="1:8">
      <c r="A80" s="6" t="s">
        <v>79</v>
      </c>
      <c r="B80" s="15" t="s">
        <v>121</v>
      </c>
      <c r="C80" s="11">
        <v>425</v>
      </c>
      <c r="D80" s="13">
        <v>3.31</v>
      </c>
      <c r="E80" s="16">
        <f t="shared" si="4"/>
        <v>1406.75</v>
      </c>
      <c r="F80" s="12">
        <f t="shared" si="5"/>
        <v>182.8775</v>
      </c>
      <c r="G80" s="12"/>
      <c r="H80" s="12">
        <f t="shared" si="6"/>
        <v>1589.6275000000001</v>
      </c>
    </row>
    <row r="81" spans="1:8">
      <c r="A81" s="6" t="s">
        <v>80</v>
      </c>
      <c r="B81" s="15" t="s">
        <v>121</v>
      </c>
      <c r="C81" s="11">
        <v>157</v>
      </c>
      <c r="D81" s="13">
        <v>2.2000000000000002</v>
      </c>
      <c r="E81" s="16">
        <f t="shared" si="4"/>
        <v>345.40000000000003</v>
      </c>
      <c r="F81" s="12">
        <f t="shared" si="5"/>
        <v>44.902000000000008</v>
      </c>
      <c r="G81" s="12"/>
      <c r="H81" s="12">
        <f t="shared" si="6"/>
        <v>390.30200000000002</v>
      </c>
    </row>
    <row r="82" spans="1:8">
      <c r="A82" s="6" t="s">
        <v>81</v>
      </c>
      <c r="B82" s="15" t="s">
        <v>121</v>
      </c>
      <c r="C82" s="11">
        <v>1965</v>
      </c>
      <c r="D82" s="13">
        <v>1.54</v>
      </c>
      <c r="E82" s="16">
        <f t="shared" si="4"/>
        <v>3026.1</v>
      </c>
      <c r="F82" s="12">
        <f t="shared" si="5"/>
        <v>393.39300000000003</v>
      </c>
      <c r="G82" s="12"/>
      <c r="H82" s="12">
        <f t="shared" si="6"/>
        <v>3419.4929999999999</v>
      </c>
    </row>
    <row r="83" spans="1:8">
      <c r="A83" s="6" t="s">
        <v>82</v>
      </c>
      <c r="B83" s="15" t="s">
        <v>121</v>
      </c>
      <c r="C83" s="11">
        <v>1990</v>
      </c>
      <c r="D83" s="13">
        <v>1.84</v>
      </c>
      <c r="E83" s="16">
        <f t="shared" si="4"/>
        <v>3661.6000000000004</v>
      </c>
      <c r="F83" s="12">
        <f t="shared" si="5"/>
        <v>476.00800000000004</v>
      </c>
      <c r="G83" s="12"/>
      <c r="H83" s="12">
        <f t="shared" si="6"/>
        <v>4137.6080000000002</v>
      </c>
    </row>
    <row r="84" spans="1:8">
      <c r="A84" s="6" t="s">
        <v>83</v>
      </c>
      <c r="B84" s="15" t="s">
        <v>121</v>
      </c>
      <c r="C84" s="11">
        <v>805</v>
      </c>
      <c r="D84" s="13">
        <v>1.79</v>
      </c>
      <c r="E84" s="16">
        <f t="shared" si="4"/>
        <v>1440.95</v>
      </c>
      <c r="F84" s="12">
        <f t="shared" si="5"/>
        <v>187.32350000000002</v>
      </c>
      <c r="G84" s="12"/>
      <c r="H84" s="12">
        <f t="shared" si="6"/>
        <v>1628.2735</v>
      </c>
    </row>
    <row r="85" spans="1:8">
      <c r="A85" s="6" t="s">
        <v>84</v>
      </c>
      <c r="B85" s="15" t="s">
        <v>121</v>
      </c>
      <c r="C85" s="11">
        <v>2740</v>
      </c>
      <c r="D85" s="13">
        <v>0.74</v>
      </c>
      <c r="E85" s="16">
        <f t="shared" si="4"/>
        <v>2027.6</v>
      </c>
      <c r="F85" s="12">
        <f t="shared" si="5"/>
        <v>263.58800000000002</v>
      </c>
      <c r="G85" s="12"/>
      <c r="H85" s="12">
        <f t="shared" si="6"/>
        <v>2291.1880000000001</v>
      </c>
    </row>
    <row r="86" spans="1:8">
      <c r="A86" s="6" t="s">
        <v>85</v>
      </c>
      <c r="B86" s="15" t="s">
        <v>121</v>
      </c>
      <c r="C86" s="11">
        <v>372</v>
      </c>
      <c r="D86" s="13">
        <v>1.5</v>
      </c>
      <c r="E86" s="16">
        <f t="shared" si="4"/>
        <v>558</v>
      </c>
      <c r="F86" s="12">
        <f t="shared" si="5"/>
        <v>72.540000000000006</v>
      </c>
      <c r="G86" s="12"/>
      <c r="H86" s="12">
        <f t="shared" si="6"/>
        <v>630.54</v>
      </c>
    </row>
    <row r="87" spans="1:8">
      <c r="A87" s="6" t="s">
        <v>86</v>
      </c>
      <c r="B87" s="15" t="s">
        <v>121</v>
      </c>
      <c r="C87" s="11">
        <v>160</v>
      </c>
      <c r="D87" s="13">
        <v>3.68</v>
      </c>
      <c r="E87" s="16">
        <f t="shared" si="4"/>
        <v>588.80000000000007</v>
      </c>
      <c r="F87" s="12">
        <f t="shared" si="5"/>
        <v>76.544000000000011</v>
      </c>
      <c r="G87" s="12"/>
      <c r="H87" s="12">
        <f t="shared" si="6"/>
        <v>665.34400000000005</v>
      </c>
    </row>
    <row r="88" spans="1:8">
      <c r="A88" s="6" t="s">
        <v>87</v>
      </c>
      <c r="B88" s="15" t="s">
        <v>121</v>
      </c>
      <c r="C88" s="11">
        <v>1465</v>
      </c>
      <c r="D88" s="13">
        <v>1.2</v>
      </c>
      <c r="E88" s="16">
        <f t="shared" si="4"/>
        <v>1758</v>
      </c>
      <c r="F88" s="12">
        <f t="shared" si="5"/>
        <v>228.54000000000002</v>
      </c>
      <c r="G88" s="12"/>
      <c r="H88" s="12">
        <f t="shared" si="6"/>
        <v>1986.54</v>
      </c>
    </row>
    <row r="89" spans="1:8">
      <c r="A89" s="6" t="s">
        <v>88</v>
      </c>
      <c r="B89" s="15" t="s">
        <v>121</v>
      </c>
      <c r="C89" s="11">
        <v>327</v>
      </c>
      <c r="D89" s="13">
        <v>1.9</v>
      </c>
      <c r="E89" s="16">
        <f t="shared" si="4"/>
        <v>621.29999999999995</v>
      </c>
      <c r="F89" s="12">
        <f t="shared" si="5"/>
        <v>80.768999999999991</v>
      </c>
      <c r="G89" s="12"/>
      <c r="H89" s="12">
        <f t="shared" si="6"/>
        <v>702.06899999999996</v>
      </c>
    </row>
    <row r="90" spans="1:8">
      <c r="A90" s="6" t="s">
        <v>89</v>
      </c>
      <c r="B90" s="15" t="s">
        <v>120</v>
      </c>
      <c r="C90" s="11">
        <v>284</v>
      </c>
      <c r="D90" s="13">
        <v>2.52</v>
      </c>
      <c r="E90" s="16">
        <f t="shared" si="4"/>
        <v>715.68</v>
      </c>
      <c r="F90" s="12">
        <f t="shared" si="5"/>
        <v>93.038399999999996</v>
      </c>
      <c r="G90" s="12"/>
      <c r="H90" s="12">
        <f t="shared" si="6"/>
        <v>808.71839999999997</v>
      </c>
    </row>
    <row r="91" spans="1:8">
      <c r="A91" s="6" t="s">
        <v>90</v>
      </c>
      <c r="B91" s="15" t="s">
        <v>120</v>
      </c>
      <c r="C91" s="11">
        <v>46</v>
      </c>
      <c r="D91" s="13">
        <v>0.5</v>
      </c>
      <c r="E91" s="16">
        <f t="shared" si="4"/>
        <v>23</v>
      </c>
      <c r="F91" s="12">
        <f t="shared" si="5"/>
        <v>2.99</v>
      </c>
      <c r="G91" s="12"/>
      <c r="H91" s="12">
        <f t="shared" si="6"/>
        <v>25.990000000000002</v>
      </c>
    </row>
    <row r="92" spans="1:8">
      <c r="A92" s="6" t="s">
        <v>91</v>
      </c>
      <c r="B92" s="15" t="s">
        <v>121</v>
      </c>
      <c r="C92" s="11">
        <v>935</v>
      </c>
      <c r="D92" s="13">
        <v>2</v>
      </c>
      <c r="E92" s="16">
        <f t="shared" si="4"/>
        <v>1870</v>
      </c>
      <c r="F92" s="12">
        <f t="shared" si="5"/>
        <v>243.1</v>
      </c>
      <c r="G92" s="12"/>
      <c r="H92" s="12">
        <f t="shared" si="6"/>
        <v>2113.1</v>
      </c>
    </row>
    <row r="93" spans="1:8">
      <c r="A93" s="6" t="s">
        <v>92</v>
      </c>
      <c r="B93" s="15" t="s">
        <v>121</v>
      </c>
      <c r="C93" s="11">
        <v>0</v>
      </c>
      <c r="D93" s="13">
        <v>0</v>
      </c>
      <c r="E93" s="16">
        <f t="shared" si="4"/>
        <v>0</v>
      </c>
      <c r="F93" s="12">
        <f t="shared" si="5"/>
        <v>0</v>
      </c>
      <c r="G93" s="12"/>
      <c r="H93" s="12">
        <f t="shared" si="6"/>
        <v>0</v>
      </c>
    </row>
    <row r="94" spans="1:8">
      <c r="A94" s="6" t="s">
        <v>93</v>
      </c>
      <c r="B94" s="15" t="s">
        <v>121</v>
      </c>
      <c r="C94" s="11">
        <v>0</v>
      </c>
      <c r="D94" s="13">
        <v>0</v>
      </c>
      <c r="E94" s="16">
        <f t="shared" si="4"/>
        <v>0</v>
      </c>
      <c r="F94" s="12">
        <f t="shared" si="5"/>
        <v>0</v>
      </c>
      <c r="G94" s="12"/>
      <c r="H94" s="12">
        <f t="shared" si="6"/>
        <v>0</v>
      </c>
    </row>
    <row r="95" spans="1:8">
      <c r="A95" s="6" t="s">
        <v>94</v>
      </c>
      <c r="B95" s="15" t="s">
        <v>121</v>
      </c>
      <c r="C95" s="11">
        <v>180</v>
      </c>
      <c r="D95" s="13">
        <v>3.28</v>
      </c>
      <c r="E95" s="16">
        <f t="shared" si="4"/>
        <v>590.4</v>
      </c>
      <c r="F95" s="12">
        <f t="shared" si="5"/>
        <v>76.751999999999995</v>
      </c>
      <c r="G95" s="12"/>
      <c r="H95" s="12">
        <f t="shared" si="6"/>
        <v>667.15199999999993</v>
      </c>
    </row>
    <row r="96" spans="1:8">
      <c r="A96" s="6" t="s">
        <v>95</v>
      </c>
      <c r="B96" s="15" t="s">
        <v>121</v>
      </c>
      <c r="C96" s="11">
        <v>0</v>
      </c>
      <c r="D96" s="13">
        <v>0</v>
      </c>
      <c r="E96" s="16">
        <f t="shared" si="4"/>
        <v>0</v>
      </c>
      <c r="F96" s="12">
        <f t="shared" si="5"/>
        <v>0</v>
      </c>
      <c r="G96" s="12"/>
      <c r="H96" s="12">
        <f t="shared" si="6"/>
        <v>0</v>
      </c>
    </row>
    <row r="97" spans="1:8">
      <c r="A97" s="6" t="s">
        <v>96</v>
      </c>
      <c r="B97" s="15" t="s">
        <v>121</v>
      </c>
      <c r="C97" s="11">
        <v>330</v>
      </c>
      <c r="D97" s="13">
        <v>3.65</v>
      </c>
      <c r="E97" s="16">
        <f t="shared" si="4"/>
        <v>1204.5</v>
      </c>
      <c r="F97" s="12">
        <f t="shared" si="5"/>
        <v>156.58500000000001</v>
      </c>
      <c r="G97" s="12"/>
      <c r="H97" s="12">
        <f t="shared" si="6"/>
        <v>1361.085</v>
      </c>
    </row>
    <row r="98" spans="1:8">
      <c r="A98" s="6" t="s">
        <v>97</v>
      </c>
      <c r="B98" s="15" t="s">
        <v>121</v>
      </c>
      <c r="C98" s="11">
        <v>0</v>
      </c>
      <c r="D98" s="13">
        <v>0</v>
      </c>
      <c r="E98" s="16">
        <f t="shared" si="4"/>
        <v>0</v>
      </c>
      <c r="F98" s="12">
        <f t="shared" si="5"/>
        <v>0</v>
      </c>
      <c r="G98" s="12"/>
      <c r="H98" s="12">
        <f t="shared" si="6"/>
        <v>0</v>
      </c>
    </row>
    <row r="99" spans="1:8">
      <c r="A99" s="6" t="s">
        <v>98</v>
      </c>
      <c r="B99" s="15" t="s">
        <v>121</v>
      </c>
      <c r="C99" s="11">
        <v>0</v>
      </c>
      <c r="D99" s="13">
        <v>0</v>
      </c>
      <c r="E99" s="16">
        <f t="shared" si="4"/>
        <v>0</v>
      </c>
      <c r="F99" s="12">
        <f t="shared" si="5"/>
        <v>0</v>
      </c>
      <c r="G99" s="12"/>
      <c r="H99" s="12">
        <f t="shared" si="6"/>
        <v>0</v>
      </c>
    </row>
    <row r="100" spans="1:8">
      <c r="A100" s="6" t="s">
        <v>99</v>
      </c>
      <c r="B100" s="15" t="s">
        <v>121</v>
      </c>
      <c r="C100" s="11">
        <v>105</v>
      </c>
      <c r="D100" s="13">
        <v>1</v>
      </c>
      <c r="E100" s="16">
        <f t="shared" si="4"/>
        <v>105</v>
      </c>
      <c r="F100" s="12">
        <f t="shared" si="5"/>
        <v>13.65</v>
      </c>
      <c r="G100" s="12"/>
      <c r="H100" s="12">
        <f t="shared" si="6"/>
        <v>118.65</v>
      </c>
    </row>
    <row r="101" spans="1:8">
      <c r="A101" s="6" t="s">
        <v>100</v>
      </c>
      <c r="B101" s="15" t="s">
        <v>121</v>
      </c>
      <c r="C101" s="11">
        <v>0</v>
      </c>
      <c r="D101" s="13">
        <v>0</v>
      </c>
      <c r="E101" s="16">
        <f t="shared" si="4"/>
        <v>0</v>
      </c>
      <c r="F101" s="12">
        <f t="shared" si="5"/>
        <v>0</v>
      </c>
      <c r="G101" s="12"/>
      <c r="H101" s="12">
        <f t="shared" si="6"/>
        <v>0</v>
      </c>
    </row>
    <row r="102" spans="1:8">
      <c r="A102" s="6" t="s">
        <v>101</v>
      </c>
      <c r="B102" s="15" t="s">
        <v>121</v>
      </c>
      <c r="C102" s="11">
        <v>0</v>
      </c>
      <c r="D102" s="13">
        <v>0</v>
      </c>
      <c r="E102" s="16">
        <f t="shared" si="4"/>
        <v>0</v>
      </c>
      <c r="F102" s="12">
        <f t="shared" si="5"/>
        <v>0</v>
      </c>
      <c r="G102" s="12"/>
      <c r="H102" s="12">
        <f t="shared" si="6"/>
        <v>0</v>
      </c>
    </row>
    <row r="103" spans="1:8">
      <c r="A103" s="6" t="s">
        <v>102</v>
      </c>
      <c r="B103" s="15" t="s">
        <v>121</v>
      </c>
      <c r="C103" s="11">
        <v>167</v>
      </c>
      <c r="D103" s="13">
        <v>2.5</v>
      </c>
      <c r="E103" s="16">
        <f t="shared" si="4"/>
        <v>417.5</v>
      </c>
      <c r="F103" s="12">
        <f t="shared" si="5"/>
        <v>54.274999999999999</v>
      </c>
      <c r="G103" s="12"/>
      <c r="H103" s="12">
        <f t="shared" si="6"/>
        <v>471.77499999999998</v>
      </c>
    </row>
    <row r="104" spans="1:8">
      <c r="A104" s="6" t="s">
        <v>103</v>
      </c>
      <c r="B104" s="15" t="s">
        <v>121</v>
      </c>
      <c r="C104" s="11">
        <v>0</v>
      </c>
      <c r="D104" s="13">
        <v>0</v>
      </c>
      <c r="E104" s="16">
        <f t="shared" si="4"/>
        <v>0</v>
      </c>
      <c r="F104" s="12">
        <f t="shared" si="5"/>
        <v>0</v>
      </c>
      <c r="G104" s="12"/>
      <c r="H104" s="12">
        <f t="shared" si="6"/>
        <v>0</v>
      </c>
    </row>
    <row r="105" spans="1:8">
      <c r="A105" s="20"/>
      <c r="B105" s="7"/>
      <c r="C105" s="8"/>
      <c r="D105" s="9"/>
      <c r="E105" s="24">
        <f>SUM(E67:E104)</f>
        <v>31517.200000000001</v>
      </c>
      <c r="F105" s="22">
        <f>SUM(F67:F104)</f>
        <v>4097.235999999999</v>
      </c>
      <c r="G105" s="23"/>
      <c r="H105" s="22">
        <f>SUM(H67:H104)</f>
        <v>35614.436000000002</v>
      </c>
    </row>
    <row r="108" spans="1:8">
      <c r="A108" s="49"/>
      <c r="B108" s="49"/>
      <c r="C108" s="49"/>
      <c r="D108" s="49"/>
      <c r="E108" s="49"/>
      <c r="F108" s="49"/>
      <c r="G108" s="49"/>
      <c r="H108" s="49"/>
    </row>
    <row r="109" spans="1:8">
      <c r="A109" s="47" t="s">
        <v>135</v>
      </c>
      <c r="B109" s="48"/>
      <c r="C109" s="48"/>
      <c r="D109" s="48"/>
      <c r="E109" s="48"/>
      <c r="F109" s="48"/>
      <c r="G109" s="48"/>
      <c r="H109" s="48"/>
    </row>
    <row r="110" spans="1:8">
      <c r="A110" s="19" t="s">
        <v>6</v>
      </c>
      <c r="B110" s="33" t="s">
        <v>0</v>
      </c>
      <c r="C110" s="23" t="s">
        <v>1</v>
      </c>
      <c r="D110" s="20" t="s">
        <v>115</v>
      </c>
      <c r="E110" s="23" t="s">
        <v>2</v>
      </c>
      <c r="F110" s="23" t="s">
        <v>3</v>
      </c>
      <c r="G110" s="23" t="s">
        <v>4</v>
      </c>
      <c r="H110" s="23" t="s">
        <v>5</v>
      </c>
    </row>
    <row r="111" spans="1:8">
      <c r="A111" s="6" t="s">
        <v>61</v>
      </c>
      <c r="B111" s="7" t="s">
        <v>114</v>
      </c>
      <c r="C111" s="11">
        <v>1290</v>
      </c>
      <c r="D111" s="13">
        <v>8.5399999999999991</v>
      </c>
      <c r="E111" s="12">
        <f t="shared" ref="E111:E113" si="7" xml:space="preserve"> C111*D111</f>
        <v>11016.599999999999</v>
      </c>
      <c r="F111" s="12">
        <f t="shared" ref="F111:F113" si="8">E111*13%</f>
        <v>1432.1579999999999</v>
      </c>
      <c r="G111" s="12"/>
      <c r="H111" s="12">
        <f t="shared" ref="H111:H113" si="9">SUM(E111,F111,G111)</f>
        <v>12448.757999999998</v>
      </c>
    </row>
    <row r="112" spans="1:8">
      <c r="A112" s="6" t="s">
        <v>62</v>
      </c>
      <c r="B112" s="7" t="s">
        <v>114</v>
      </c>
      <c r="C112" s="11">
        <v>595</v>
      </c>
      <c r="D112" s="13">
        <v>8.5399999999999991</v>
      </c>
      <c r="E112" s="12">
        <f t="shared" si="7"/>
        <v>5081.2999999999993</v>
      </c>
      <c r="F112" s="12">
        <f t="shared" si="8"/>
        <v>660.56899999999996</v>
      </c>
      <c r="G112" s="12"/>
      <c r="H112" s="12">
        <f t="shared" si="9"/>
        <v>5741.8689999999988</v>
      </c>
    </row>
    <row r="113" spans="1:8" s="32" customFormat="1">
      <c r="A113" s="29" t="s">
        <v>63</v>
      </c>
      <c r="B113" s="30" t="s">
        <v>114</v>
      </c>
      <c r="C113" s="17">
        <v>2610</v>
      </c>
      <c r="D113" s="31">
        <v>3.2</v>
      </c>
      <c r="E113" s="16">
        <f t="shared" si="7"/>
        <v>8352</v>
      </c>
      <c r="F113" s="16">
        <f t="shared" si="8"/>
        <v>1085.76</v>
      </c>
      <c r="G113" s="16"/>
      <c r="H113" s="16">
        <f t="shared" si="9"/>
        <v>9437.76</v>
      </c>
    </row>
    <row r="114" spans="1:8">
      <c r="A114" s="20"/>
      <c r="B114" s="7"/>
      <c r="C114" s="27"/>
      <c r="D114" s="9"/>
      <c r="E114" s="22">
        <f>SUM(E111:E113)</f>
        <v>24449.899999999998</v>
      </c>
      <c r="F114" s="22">
        <f>SUM(F111:F113)</f>
        <v>3178.4870000000001</v>
      </c>
      <c r="G114" s="22"/>
      <c r="H114" s="24">
        <f>SUM(H111:H113)</f>
        <v>27628.386999999995</v>
      </c>
    </row>
    <row r="115" spans="1:8">
      <c r="A115" s="37"/>
      <c r="B115" s="38"/>
      <c r="C115" s="39"/>
      <c r="D115" s="40"/>
      <c r="E115" s="41"/>
      <c r="F115" s="41"/>
      <c r="G115" s="41"/>
      <c r="H115" s="42"/>
    </row>
    <row r="117" spans="1:8">
      <c r="A117" s="47" t="s">
        <v>137</v>
      </c>
      <c r="B117" s="48"/>
      <c r="C117" s="48"/>
      <c r="D117" s="48"/>
      <c r="E117" s="48"/>
      <c r="F117" s="48"/>
      <c r="G117" s="48"/>
      <c r="H117" s="48"/>
    </row>
    <row r="118" spans="1:8">
      <c r="A118" s="19" t="s">
        <v>6</v>
      </c>
      <c r="B118" s="50" t="s">
        <v>0</v>
      </c>
      <c r="C118" s="23" t="s">
        <v>1</v>
      </c>
      <c r="D118" s="20" t="s">
        <v>115</v>
      </c>
      <c r="E118" s="45" t="s">
        <v>2</v>
      </c>
      <c r="F118" s="23" t="s">
        <v>3</v>
      </c>
      <c r="G118" s="23" t="s">
        <v>4</v>
      </c>
      <c r="H118" s="23" t="s">
        <v>5</v>
      </c>
    </row>
    <row r="119" spans="1:8">
      <c r="A119" s="3" t="s">
        <v>104</v>
      </c>
      <c r="B119" s="7" t="s">
        <v>120</v>
      </c>
      <c r="C119" s="11">
        <v>7300</v>
      </c>
      <c r="D119" s="13">
        <v>0.9</v>
      </c>
      <c r="E119" s="16">
        <f xml:space="preserve"> C119*D119</f>
        <v>6570</v>
      </c>
      <c r="F119" s="12">
        <f t="shared" ref="F119:F121" si="10">E119*13%</f>
        <v>854.1</v>
      </c>
      <c r="G119" s="12"/>
      <c r="H119" s="12">
        <f t="shared" ref="H119:H128" si="11">SUM(E119,F119,G119)</f>
        <v>7424.1</v>
      </c>
    </row>
    <row r="120" spans="1:8">
      <c r="A120" s="3" t="s">
        <v>105</v>
      </c>
      <c r="B120" s="7" t="s">
        <v>120</v>
      </c>
      <c r="C120" s="11">
        <v>4200</v>
      </c>
      <c r="D120" s="13">
        <v>0.53</v>
      </c>
      <c r="E120" s="16">
        <f t="shared" ref="E120:E128" si="12" xml:space="preserve"> C120*D120</f>
        <v>2226</v>
      </c>
      <c r="F120" s="12"/>
      <c r="G120" s="12">
        <f>E120*23%</f>
        <v>511.98</v>
      </c>
      <c r="H120" s="12">
        <f t="shared" si="11"/>
        <v>2737.98</v>
      </c>
    </row>
    <row r="121" spans="1:8">
      <c r="A121" s="3" t="s">
        <v>106</v>
      </c>
      <c r="B121" s="7" t="s">
        <v>120</v>
      </c>
      <c r="C121" s="11">
        <v>6300</v>
      </c>
      <c r="D121" s="13">
        <v>0.45</v>
      </c>
      <c r="E121" s="16">
        <f t="shared" si="12"/>
        <v>2835</v>
      </c>
      <c r="F121" s="12">
        <f t="shared" si="10"/>
        <v>368.55</v>
      </c>
      <c r="G121" s="12"/>
      <c r="H121" s="12">
        <f t="shared" si="11"/>
        <v>3203.55</v>
      </c>
    </row>
    <row r="122" spans="1:8">
      <c r="A122" s="3" t="s">
        <v>107</v>
      </c>
      <c r="B122" s="7" t="s">
        <v>120</v>
      </c>
      <c r="C122" s="11">
        <v>4650</v>
      </c>
      <c r="D122" s="13">
        <v>0.53</v>
      </c>
      <c r="E122" s="16">
        <f t="shared" si="12"/>
        <v>2464.5</v>
      </c>
      <c r="F122" s="12"/>
      <c r="G122" s="12">
        <f t="shared" ref="G122:G128" si="13">E122*23%</f>
        <v>566.83500000000004</v>
      </c>
      <c r="H122" s="12">
        <f t="shared" si="11"/>
        <v>3031.335</v>
      </c>
    </row>
    <row r="123" spans="1:8" s="32" customFormat="1">
      <c r="A123" s="51" t="s">
        <v>108</v>
      </c>
      <c r="B123" s="30" t="s">
        <v>114</v>
      </c>
      <c r="C123" s="17">
        <v>50</v>
      </c>
      <c r="D123" s="31">
        <v>8</v>
      </c>
      <c r="E123" s="16">
        <f t="shared" si="12"/>
        <v>400</v>
      </c>
      <c r="F123" s="16"/>
      <c r="G123" s="16">
        <f t="shared" si="13"/>
        <v>92</v>
      </c>
      <c r="H123" s="16">
        <f t="shared" si="11"/>
        <v>492</v>
      </c>
    </row>
    <row r="124" spans="1:8" s="32" customFormat="1">
      <c r="A124" s="51" t="s">
        <v>109</v>
      </c>
      <c r="B124" s="30" t="s">
        <v>114</v>
      </c>
      <c r="C124" s="17">
        <v>50</v>
      </c>
      <c r="D124" s="31">
        <v>9</v>
      </c>
      <c r="E124" s="16">
        <f t="shared" si="12"/>
        <v>450</v>
      </c>
      <c r="F124" s="16"/>
      <c r="G124" s="16">
        <f t="shared" si="13"/>
        <v>103.5</v>
      </c>
      <c r="H124" s="16">
        <f t="shared" si="11"/>
        <v>553.5</v>
      </c>
    </row>
    <row r="125" spans="1:8">
      <c r="A125" s="3" t="s">
        <v>110</v>
      </c>
      <c r="B125" s="7" t="s">
        <v>114</v>
      </c>
      <c r="C125" s="11">
        <v>33</v>
      </c>
      <c r="D125" s="13">
        <v>9</v>
      </c>
      <c r="E125" s="16">
        <f t="shared" si="12"/>
        <v>297</v>
      </c>
      <c r="F125" s="12"/>
      <c r="G125" s="12">
        <f t="shared" si="13"/>
        <v>68.31</v>
      </c>
      <c r="H125" s="12">
        <f t="shared" si="11"/>
        <v>365.31</v>
      </c>
    </row>
    <row r="126" spans="1:8" s="32" customFormat="1">
      <c r="A126" s="52" t="s">
        <v>111</v>
      </c>
      <c r="B126" s="30" t="s">
        <v>114</v>
      </c>
      <c r="C126" s="17">
        <v>100</v>
      </c>
      <c r="D126" s="31">
        <v>8</v>
      </c>
      <c r="E126" s="16">
        <f t="shared" si="12"/>
        <v>800</v>
      </c>
      <c r="F126" s="16"/>
      <c r="G126" s="16">
        <f t="shared" si="13"/>
        <v>184</v>
      </c>
      <c r="H126" s="16">
        <f t="shared" si="11"/>
        <v>984</v>
      </c>
    </row>
    <row r="127" spans="1:8" s="32" customFormat="1">
      <c r="A127" s="52" t="s">
        <v>122</v>
      </c>
      <c r="B127" s="30" t="s">
        <v>114</v>
      </c>
      <c r="C127" s="17">
        <v>90</v>
      </c>
      <c r="D127" s="31">
        <v>0.9</v>
      </c>
      <c r="E127" s="16">
        <f t="shared" si="12"/>
        <v>81</v>
      </c>
      <c r="F127" s="16"/>
      <c r="G127" s="16">
        <f t="shared" si="13"/>
        <v>18.630000000000003</v>
      </c>
      <c r="H127" s="16">
        <f t="shared" si="11"/>
        <v>99.63</v>
      </c>
    </row>
    <row r="128" spans="1:8" s="32" customFormat="1">
      <c r="A128" s="51" t="s">
        <v>129</v>
      </c>
      <c r="B128" s="30" t="s">
        <v>114</v>
      </c>
      <c r="C128" s="17">
        <v>100</v>
      </c>
      <c r="D128" s="53">
        <v>3.9</v>
      </c>
      <c r="E128" s="16">
        <f t="shared" si="12"/>
        <v>390</v>
      </c>
      <c r="F128" s="43"/>
      <c r="G128" s="16">
        <f t="shared" si="13"/>
        <v>89.7</v>
      </c>
      <c r="H128" s="16">
        <f t="shared" si="11"/>
        <v>479.7</v>
      </c>
    </row>
    <row r="129" spans="1:8">
      <c r="A129" s="20"/>
      <c r="B129" s="7"/>
      <c r="C129" s="8"/>
      <c r="D129" s="9"/>
      <c r="E129" s="44">
        <f>SUM(E119:E128)</f>
        <v>16513.5</v>
      </c>
      <c r="F129" s="22">
        <f>SUM(F119,F121)</f>
        <v>1222.6500000000001</v>
      </c>
      <c r="G129" s="22">
        <f>SUM(G120:G128)</f>
        <v>1634.9550000000002</v>
      </c>
      <c r="H129" s="22">
        <f>SUM(H119:H128)</f>
        <v>19371.105000000003</v>
      </c>
    </row>
    <row r="130" spans="1:8">
      <c r="A130" s="37"/>
      <c r="B130" s="38"/>
      <c r="C130" s="59"/>
      <c r="D130" s="40"/>
      <c r="E130" s="57"/>
      <c r="F130" s="41"/>
      <c r="G130" s="41"/>
      <c r="H130" s="41"/>
    </row>
    <row r="131" spans="1:8">
      <c r="A131" s="37"/>
      <c r="B131" s="38"/>
      <c r="C131" s="59"/>
      <c r="D131" s="40"/>
      <c r="E131" s="57"/>
      <c r="F131" s="41"/>
      <c r="G131" s="41"/>
      <c r="H131" s="41"/>
    </row>
    <row r="132" spans="1:8">
      <c r="A132" s="47" t="s">
        <v>139</v>
      </c>
      <c r="B132" s="47"/>
      <c r="C132" s="47"/>
      <c r="D132" s="47"/>
      <c r="E132" s="60"/>
      <c r="F132" s="47"/>
      <c r="G132" s="47"/>
      <c r="H132" s="47"/>
    </row>
    <row r="133" spans="1:8">
      <c r="A133" s="19" t="s">
        <v>6</v>
      </c>
      <c r="B133" s="18" t="s">
        <v>0</v>
      </c>
      <c r="C133" s="8" t="s">
        <v>1</v>
      </c>
      <c r="D133" s="9" t="s">
        <v>115</v>
      </c>
      <c r="E133" s="43" t="s">
        <v>2</v>
      </c>
      <c r="F133" s="8" t="s">
        <v>3</v>
      </c>
      <c r="G133" s="8" t="s">
        <v>4</v>
      </c>
      <c r="H133" s="8" t="s">
        <v>5</v>
      </c>
    </row>
    <row r="134" spans="1:8">
      <c r="A134" s="8" t="s">
        <v>124</v>
      </c>
      <c r="B134" s="7" t="s">
        <v>125</v>
      </c>
      <c r="C134" s="11">
        <v>2450</v>
      </c>
      <c r="D134" s="13">
        <v>0.97</v>
      </c>
      <c r="E134" s="16">
        <f>C134*D134</f>
        <v>2376.5</v>
      </c>
      <c r="F134" s="12">
        <f>E134*13%</f>
        <v>308.94499999999999</v>
      </c>
      <c r="G134" s="12"/>
      <c r="H134" s="12">
        <f>SUM(E134,F134,G134)</f>
        <v>2685.4450000000002</v>
      </c>
    </row>
    <row r="135" spans="1:8">
      <c r="A135" s="26" t="s">
        <v>126</v>
      </c>
      <c r="B135" s="7" t="s">
        <v>125</v>
      </c>
      <c r="C135" s="11">
        <v>5080</v>
      </c>
      <c r="D135" s="9">
        <v>0.97</v>
      </c>
      <c r="E135" s="16">
        <f t="shared" ref="E135:E137" si="14">C135*D135</f>
        <v>4927.5999999999995</v>
      </c>
      <c r="F135" s="12">
        <f>E135*13%</f>
        <v>640.58799999999997</v>
      </c>
      <c r="G135" s="8"/>
      <c r="H135" s="12">
        <f>SUM(E135,F135,G135)</f>
        <v>5568.1879999999992</v>
      </c>
    </row>
    <row r="136" spans="1:8">
      <c r="A136" s="26" t="s">
        <v>127</v>
      </c>
      <c r="B136" s="7" t="s">
        <v>125</v>
      </c>
      <c r="C136" s="11">
        <v>500</v>
      </c>
      <c r="D136" s="9">
        <v>0.97</v>
      </c>
      <c r="E136" s="16">
        <f t="shared" si="14"/>
        <v>485</v>
      </c>
      <c r="F136" s="12">
        <f>E136*13%</f>
        <v>63.050000000000004</v>
      </c>
      <c r="G136" s="8"/>
      <c r="H136" s="12">
        <f>SUM(E136,F136,G136)</f>
        <v>548.04999999999995</v>
      </c>
    </row>
    <row r="137" spans="1:8">
      <c r="A137" s="26" t="s">
        <v>128</v>
      </c>
      <c r="B137" s="7" t="s">
        <v>125</v>
      </c>
      <c r="C137" s="11">
        <v>2680</v>
      </c>
      <c r="D137" s="9">
        <v>0.97</v>
      </c>
      <c r="E137" s="16">
        <f t="shared" si="14"/>
        <v>2599.6</v>
      </c>
      <c r="F137" s="12">
        <f>E137*13%</f>
        <v>337.94799999999998</v>
      </c>
      <c r="G137" s="8"/>
      <c r="H137" s="12">
        <f>SUM(E137,F137,G137)</f>
        <v>2937.5479999999998</v>
      </c>
    </row>
    <row r="138" spans="1:8">
      <c r="A138" s="20"/>
      <c r="B138" s="7"/>
      <c r="C138" s="27"/>
      <c r="D138" s="9"/>
      <c r="E138" s="44">
        <f>SUM(E134:E137)</f>
        <v>10388.699999999999</v>
      </c>
      <c r="F138" s="21">
        <v>1350.54</v>
      </c>
      <c r="G138" s="8"/>
      <c r="H138" s="21">
        <f>E138+F138</f>
        <v>11739.239999999998</v>
      </c>
    </row>
    <row r="139" spans="1:8">
      <c r="A139" s="37"/>
      <c r="B139" s="38"/>
      <c r="C139" s="39"/>
      <c r="D139" s="40"/>
      <c r="E139" s="57"/>
      <c r="F139" s="58"/>
      <c r="G139" s="59"/>
      <c r="H139" s="58"/>
    </row>
    <row r="140" spans="1:8">
      <c r="A140" s="54" t="s">
        <v>136</v>
      </c>
      <c r="B140" s="55"/>
      <c r="C140" s="55"/>
      <c r="D140" s="55"/>
      <c r="E140" s="55"/>
      <c r="F140" s="55"/>
      <c r="G140" s="55"/>
      <c r="H140" s="56"/>
    </row>
    <row r="141" spans="1:8">
      <c r="A141" s="19" t="s">
        <v>6</v>
      </c>
      <c r="B141" s="33" t="s">
        <v>0</v>
      </c>
      <c r="C141" s="23" t="s">
        <v>1</v>
      </c>
      <c r="D141" s="20" t="s">
        <v>115</v>
      </c>
      <c r="E141" s="45" t="s">
        <v>2</v>
      </c>
      <c r="F141" s="23" t="s">
        <v>3</v>
      </c>
      <c r="G141" s="23" t="s">
        <v>4</v>
      </c>
      <c r="H141" s="23" t="s">
        <v>5</v>
      </c>
    </row>
    <row r="142" spans="1:8">
      <c r="A142" s="6" t="s">
        <v>64</v>
      </c>
      <c r="B142" s="7" t="s">
        <v>114</v>
      </c>
      <c r="C142" s="8"/>
      <c r="D142" s="9"/>
      <c r="E142" s="43"/>
      <c r="F142" s="8"/>
      <c r="G142" s="8"/>
      <c r="H142" s="8"/>
    </row>
    <row r="143" spans="1:8">
      <c r="A143" s="6" t="s">
        <v>65</v>
      </c>
      <c r="B143" s="7" t="s">
        <v>114</v>
      </c>
      <c r="C143" s="11">
        <v>1470</v>
      </c>
      <c r="D143" s="13">
        <v>10.53</v>
      </c>
      <c r="E143" s="16">
        <f t="shared" ref="E143" si="15" xml:space="preserve"> C143*D143</f>
        <v>15479.099999999999</v>
      </c>
      <c r="F143" s="12">
        <f>E143*13%</f>
        <v>2012.2829999999999</v>
      </c>
      <c r="G143" s="12"/>
      <c r="H143" s="12">
        <f t="shared" ref="H143" si="16">SUM(E143,F143,G143)</f>
        <v>17491.382999999998</v>
      </c>
    </row>
    <row r="144" spans="1:8">
      <c r="A144" s="20"/>
      <c r="B144" s="7"/>
      <c r="C144" s="27"/>
      <c r="D144" s="9"/>
      <c r="E144" s="24">
        <f>SUM(E141:E143)</f>
        <v>15479.099999999999</v>
      </c>
      <c r="F144" s="22">
        <f>SUM(F141:F143)</f>
        <v>2012.2829999999999</v>
      </c>
      <c r="G144" s="8"/>
      <c r="H144" s="22">
        <f>SUM(H141:H143)</f>
        <v>17491.382999999998</v>
      </c>
    </row>
    <row r="145" spans="1:8">
      <c r="A145" s="37"/>
      <c r="B145" s="38"/>
      <c r="C145" s="59"/>
      <c r="D145" s="40"/>
      <c r="E145" s="57"/>
      <c r="F145" s="58"/>
      <c r="G145" s="59"/>
      <c r="H145" s="58"/>
    </row>
    <row r="146" spans="1:8">
      <c r="A146" s="47" t="s">
        <v>138</v>
      </c>
      <c r="B146" s="48"/>
      <c r="C146" s="48"/>
      <c r="D146" s="48"/>
      <c r="E146" s="48"/>
      <c r="F146" s="48"/>
      <c r="G146" s="48"/>
      <c r="H146" s="48"/>
    </row>
    <row r="147" spans="1:8">
      <c r="A147" s="19" t="s">
        <v>6</v>
      </c>
      <c r="B147" s="50" t="s">
        <v>0</v>
      </c>
      <c r="C147" s="23" t="s">
        <v>1</v>
      </c>
      <c r="D147" s="20" t="s">
        <v>115</v>
      </c>
      <c r="E147" s="45" t="s">
        <v>2</v>
      </c>
      <c r="F147" s="23" t="s">
        <v>3</v>
      </c>
      <c r="G147" s="23" t="s">
        <v>4</v>
      </c>
      <c r="H147" s="23" t="s">
        <v>5</v>
      </c>
    </row>
    <row r="148" spans="1:8">
      <c r="A148" s="1" t="s">
        <v>112</v>
      </c>
      <c r="B148" s="7" t="s">
        <v>120</v>
      </c>
      <c r="C148" s="11">
        <v>1400</v>
      </c>
      <c r="D148" s="13">
        <v>5.74</v>
      </c>
      <c r="E148" s="16">
        <f t="shared" ref="E148" si="17" xml:space="preserve"> C148*D148</f>
        <v>8036</v>
      </c>
      <c r="F148" s="12">
        <v>1044.68</v>
      </c>
      <c r="G148" s="12"/>
      <c r="H148" s="12">
        <f t="shared" ref="H148" si="18">SUM(E148,F148,G148)</f>
        <v>9080.68</v>
      </c>
    </row>
    <row r="149" spans="1:8">
      <c r="A149" s="20"/>
      <c r="B149" s="7"/>
      <c r="C149" s="8"/>
      <c r="D149" s="9"/>
      <c r="E149" s="44">
        <f>SUM(E148)</f>
        <v>8036</v>
      </c>
      <c r="F149" s="21">
        <f>SUM(F148)</f>
        <v>1044.68</v>
      </c>
      <c r="G149" s="8"/>
      <c r="H149" s="21">
        <f>SUM(H148)</f>
        <v>9080.68</v>
      </c>
    </row>
    <row r="150" spans="1:8">
      <c r="A150" s="37"/>
      <c r="B150" s="38"/>
      <c r="C150" s="59"/>
      <c r="D150" s="40"/>
      <c r="E150" s="57"/>
      <c r="F150" s="58"/>
      <c r="G150" s="59"/>
      <c r="H150" s="58"/>
    </row>
    <row r="151" spans="1:8">
      <c r="C151" s="25"/>
    </row>
    <row r="152" spans="1:8">
      <c r="A152" s="54" t="s">
        <v>140</v>
      </c>
      <c r="B152" s="55"/>
      <c r="C152" s="55"/>
      <c r="D152" s="55"/>
      <c r="E152" s="55"/>
      <c r="F152" s="55"/>
      <c r="G152" s="55"/>
      <c r="H152" s="56"/>
    </row>
    <row r="153" spans="1:8">
      <c r="A153" s="19" t="s">
        <v>6</v>
      </c>
      <c r="B153" s="50" t="s">
        <v>0</v>
      </c>
      <c r="C153" s="23" t="s">
        <v>1</v>
      </c>
      <c r="D153" s="20" t="s">
        <v>115</v>
      </c>
      <c r="E153" s="61" t="s">
        <v>2</v>
      </c>
      <c r="F153" s="23" t="s">
        <v>3</v>
      </c>
      <c r="G153" s="23" t="s">
        <v>4</v>
      </c>
      <c r="H153" s="23" t="s">
        <v>5</v>
      </c>
    </row>
    <row r="154" spans="1:8">
      <c r="A154" s="26" t="s">
        <v>131</v>
      </c>
      <c r="B154" s="7" t="s">
        <v>132</v>
      </c>
      <c r="C154" s="11">
        <v>17424</v>
      </c>
      <c r="D154" s="9">
        <v>0.96499999999999997</v>
      </c>
      <c r="E154" s="16">
        <f>C154*D154</f>
        <v>16814.16</v>
      </c>
      <c r="F154" s="12">
        <f>E154*13%</f>
        <v>2185.8407999999999</v>
      </c>
      <c r="G154" s="8"/>
      <c r="H154" s="12">
        <f>SUM(E154,F154,G154)</f>
        <v>19000.000800000002</v>
      </c>
    </row>
    <row r="155" spans="1:8">
      <c r="A155" s="20"/>
      <c r="B155" s="7"/>
      <c r="C155" s="8"/>
      <c r="D155" s="9"/>
      <c r="E155" s="24">
        <f>SUM(E154)</f>
        <v>16814.16</v>
      </c>
      <c r="F155" s="22">
        <f>SUM(F154)</f>
        <v>2185.8407999999999</v>
      </c>
      <c r="G155" s="23"/>
      <c r="H155" s="22">
        <f>SUM(H154)</f>
        <v>19000.000800000002</v>
      </c>
    </row>
    <row r="157" spans="1:8">
      <c r="D157" s="35"/>
      <c r="E157" s="24">
        <v>183423.88</v>
      </c>
      <c r="F157" s="14"/>
      <c r="G157" s="14"/>
      <c r="H157" s="24">
        <v>210599.44</v>
      </c>
    </row>
  </sheetData>
  <mergeCells count="9">
    <mergeCell ref="A140:H140"/>
    <mergeCell ref="A146:H146"/>
    <mergeCell ref="A152:H152"/>
    <mergeCell ref="A1:H1"/>
    <mergeCell ref="A65:H65"/>
    <mergeCell ref="A108:H108"/>
    <mergeCell ref="A109:H109"/>
    <mergeCell ref="A117:H117"/>
    <mergeCell ref="A132:H1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ΣΧΕΔΙΟ Α</vt:lpstr>
      <vt:lpstr>ΣΧΕΔΙΟ 1</vt:lpstr>
      <vt:lpstr>Φύλλο3</vt:lpstr>
      <vt:lpstr>Φύλλο1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prom3</dc:creator>
  <cp:lastModifiedBy>prom3</cp:lastModifiedBy>
  <cp:lastPrinted>2015-09-21T10:40:38Z</cp:lastPrinted>
  <dcterms:created xsi:type="dcterms:W3CDTF">2015-09-18T07:43:38Z</dcterms:created>
  <dcterms:modified xsi:type="dcterms:W3CDTF">2015-09-21T10:46:46Z</dcterms:modified>
</cp:coreProperties>
</file>